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バランス型魔法セット" sheetId="1" r:id="rId4"/>
    <sheet state="visible" name="バランス型オートアタックセット" sheetId="2" r:id="rId5"/>
    <sheet state="visible" name="バランス型WS装備セット" sheetId="3" r:id="rId6"/>
  </sheets>
  <definedNames/>
  <calcPr/>
  <extLst>
    <ext uri="GoogleSheetsCustomDataVersion2">
      <go:sheetsCustomData xmlns:go="http://customooxmlschemas.google.com/" r:id="rId7" roundtripDataChecksum="lMbjI0UUrMnzwkBbVi08dKQuUXtOFCy+Ogy9uJzMEPM="/>
    </ext>
  </extLst>
</workbook>
</file>

<file path=xl/sharedStrings.xml><?xml version="1.0" encoding="utf-8"?>
<sst xmlns="http://schemas.openxmlformats.org/spreadsheetml/2006/main" count="878" uniqueCount="206">
  <si>
    <t>ステータス</t>
  </si>
  <si>
    <t>サポ</t>
  </si>
  <si>
    <t>ヒューム</t>
  </si>
  <si>
    <t>青魔道士ML21</t>
  </si>
  <si>
    <t>戦士53</t>
  </si>
  <si>
    <t>モンク53</t>
  </si>
  <si>
    <t>白魔道士53</t>
  </si>
  <si>
    <t>黒魔道士53</t>
  </si>
  <si>
    <t>赤魔道士53</t>
  </si>
  <si>
    <t>シーフ53</t>
  </si>
  <si>
    <t>ナイト53</t>
  </si>
  <si>
    <t>暗黒騎士53</t>
  </si>
  <si>
    <t>獣使い53</t>
  </si>
  <si>
    <t>吟遊詩人53</t>
  </si>
  <si>
    <t>狩人53</t>
  </si>
  <si>
    <t>侍53</t>
  </si>
  <si>
    <t>忍者53</t>
  </si>
  <si>
    <t>竜騎士53</t>
  </si>
  <si>
    <t>召喚士53</t>
  </si>
  <si>
    <t>コルセア53</t>
  </si>
  <si>
    <t>からくり士0</t>
  </si>
  <si>
    <t>踊子53</t>
  </si>
  <si>
    <t>学者53</t>
  </si>
  <si>
    <t>風水士53</t>
  </si>
  <si>
    <t>魔導剣士</t>
  </si>
  <si>
    <t>戦闘スキル</t>
  </si>
  <si>
    <t>魔法スキル</t>
  </si>
  <si>
    <t>HP</t>
  </si>
  <si>
    <t>片手剣</t>
  </si>
  <si>
    <t>青魔法</t>
  </si>
  <si>
    <t>MP</t>
  </si>
  <si>
    <t>片手棍</t>
  </si>
  <si>
    <t>STR</t>
  </si>
  <si>
    <t>回避</t>
  </si>
  <si>
    <t>DEX</t>
  </si>
  <si>
    <t>受け流し</t>
  </si>
  <si>
    <t>VIT</t>
  </si>
  <si>
    <t>AGI</t>
  </si>
  <si>
    <t>INT</t>
  </si>
  <si>
    <t>MND</t>
  </si>
  <si>
    <t>CHR</t>
  </si>
  <si>
    <t>二刀流+</t>
  </si>
  <si>
    <t>DA</t>
  </si>
  <si>
    <t>TA</t>
  </si>
  <si>
    <t>魔法名</t>
  </si>
  <si>
    <t>BP</t>
  </si>
  <si>
    <t>追加特性</t>
  </si>
  <si>
    <t>特性値</t>
  </si>
  <si>
    <t>エンバームアース</t>
  </si>
  <si>
    <t>物理攻撃力アップ</t>
  </si>
  <si>
    <t>バトルダンス</t>
  </si>
  <si>
    <t>アッパーカット</t>
  </si>
  <si>
    <t>テネブラルクラッシュ</t>
  </si>
  <si>
    <t>魔法命中率アップ</t>
  </si>
  <si>
    <t>サブダックション</t>
  </si>
  <si>
    <t>魔法攻撃力アップ</t>
  </si>
  <si>
    <t>スペクタルフロー</t>
  </si>
  <si>
    <t>夢想花</t>
  </si>
  <si>
    <t>マジックハンマー</t>
  </si>
  <si>
    <t>サウンドブラスト</t>
  </si>
  <si>
    <t>メメントモーリ</t>
  </si>
  <si>
    <t>モルトプルメイジ</t>
  </si>
  <si>
    <t>二刀流</t>
  </si>
  <si>
    <t>デルタスラスト</t>
  </si>
  <si>
    <t>偃月刃</t>
  </si>
  <si>
    <t>ブレーズバウンド</t>
  </si>
  <si>
    <t>四連突</t>
  </si>
  <si>
    <t>ファンタッド</t>
  </si>
  <si>
    <t>ストアTP</t>
  </si>
  <si>
    <t>サドンランジ</t>
  </si>
  <si>
    <t>エラチックフラッター</t>
  </si>
  <si>
    <t>ファストキャスト</t>
  </si>
  <si>
    <t>マジックフルーツ</t>
  </si>
  <si>
    <t>レジストスリープ</t>
  </si>
  <si>
    <t>オカルテーション</t>
  </si>
  <si>
    <t>物理回避率アップ</t>
  </si>
  <si>
    <t>特性ランク</t>
  </si>
  <si>
    <t>増加量</t>
  </si>
  <si>
    <t>サポートジョブ</t>
  </si>
  <si>
    <t>シーフ</t>
  </si>
  <si>
    <t>トレジャーハンターII</t>
  </si>
  <si>
    <t>アイテム名</t>
  </si>
  <si>
    <t>防</t>
  </si>
  <si>
    <t>命中</t>
  </si>
  <si>
    <t>攻撃</t>
  </si>
  <si>
    <t>飛命</t>
  </si>
  <si>
    <t>飛攻</t>
  </si>
  <si>
    <t>魔命</t>
  </si>
  <si>
    <t>魔攻</t>
  </si>
  <si>
    <t>魔法ダメージ</t>
  </si>
  <si>
    <t>魔回避</t>
  </si>
  <si>
    <t>魔防</t>
  </si>
  <si>
    <t>片手剣スキル</t>
  </si>
  <si>
    <t>片手棍スキル</t>
  </si>
  <si>
    <t>青魔法スキル</t>
  </si>
  <si>
    <t>ヘイスト</t>
  </si>
  <si>
    <t>ヘイスト実測</t>
  </si>
  <si>
    <t>リフレシュ</t>
  </si>
  <si>
    <t>QA</t>
  </si>
  <si>
    <t>敵対心</t>
  </si>
  <si>
    <t>モクシャ</t>
  </si>
  <si>
    <t>モクシャII</t>
  </si>
  <si>
    <t>詠唱中断率</t>
  </si>
  <si>
    <t>MBD</t>
  </si>
  <si>
    <t>連携ボーナス</t>
  </si>
  <si>
    <t>物理ダメージ上限+</t>
  </si>
  <si>
    <t>リゲイン</t>
  </si>
  <si>
    <t>クリティカルヒット</t>
  </si>
  <si>
    <t>被物理ダメージ-</t>
  </si>
  <si>
    <t>被魔法ダメージ-</t>
  </si>
  <si>
    <t>被ダメージ-</t>
  </si>
  <si>
    <t>属性魔攻</t>
  </si>
  <si>
    <t>魔法CRTII</t>
  </si>
  <si>
    <t>WSD</t>
  </si>
  <si>
    <t>その他</t>
  </si>
  <si>
    <t>その他2</t>
  </si>
  <si>
    <t>D</t>
  </si>
  <si>
    <t>隔</t>
  </si>
  <si>
    <t>武器スキル</t>
  </si>
  <si>
    <t>受け流しスキル</t>
  </si>
  <si>
    <t>魔命スキル</t>
  </si>
  <si>
    <t>サブ二刀流</t>
  </si>
  <si>
    <t>メインウェポン</t>
  </si>
  <si>
    <t>マクセンチアス</t>
  </si>
  <si>
    <t>サブウェポン(盾)</t>
  </si>
  <si>
    <t>サブウェポン(武器)</t>
  </si>
  <si>
    <t>ブンジロッド</t>
  </si>
  <si>
    <t>ケアル回復量+30%</t>
  </si>
  <si>
    <t>レンジウェポン</t>
  </si>
  <si>
    <t>矢弾</t>
  </si>
  <si>
    <t>天候効果</t>
  </si>
  <si>
    <t>頭</t>
  </si>
  <si>
    <t>ＨＳカヴク+3</t>
  </si>
  <si>
    <t>ブルーチェーン+12%</t>
  </si>
  <si>
    <t>首</t>
  </si>
  <si>
    <t>シビルスカーフ</t>
  </si>
  <si>
    <t>左耳</t>
  </si>
  <si>
    <t>王将の耳飾り</t>
  </si>
  <si>
    <t>右耳</t>
  </si>
  <si>
    <t>フリオミシピアス</t>
  </si>
  <si>
    <t>胴</t>
  </si>
  <si>
    <t>ＨＳミンタン+3</t>
  </si>
  <si>
    <t>両手</t>
  </si>
  <si>
    <t>ＨＳハズバンド+3</t>
  </si>
  <si>
    <t>左手の指</t>
  </si>
  <si>
    <t>メタモルリング+1</t>
  </si>
  <si>
    <t>右手の指</t>
  </si>
  <si>
    <t>女王の指輪+1</t>
  </si>
  <si>
    <t>耐氷+16</t>
  </si>
  <si>
    <t>背</t>
  </si>
  <si>
    <t>ロスメルタケープ</t>
  </si>
  <si>
    <t>モンスター相関関係+10</t>
  </si>
  <si>
    <t>エフラックスTPボーナス+250</t>
  </si>
  <si>
    <t>腰</t>
  </si>
  <si>
    <t>オルペウスサッシュ</t>
  </si>
  <si>
    <t>両脚</t>
  </si>
  <si>
    <t>ＨＳタイト+3</t>
  </si>
  <si>
    <t>エフラックスTPボーナス+500</t>
  </si>
  <si>
    <t>両足</t>
  </si>
  <si>
    <t>ＨＳバシュマク+3</t>
  </si>
  <si>
    <t>ブルーバースト+21</t>
  </si>
  <si>
    <t>セット効果</t>
  </si>
  <si>
    <t>メインジョブ</t>
  </si>
  <si>
    <t>スペクトラルフローD値</t>
  </si>
  <si>
    <t>想定ギアint</t>
  </si>
  <si>
    <t>int関数</t>
  </si>
  <si>
    <t>スペクトラルフローダメージ期待値</t>
  </si>
  <si>
    <t>ギア硬化耐性</t>
  </si>
  <si>
    <t>スペクトラルフロー最終ダメージ</t>
  </si>
  <si>
    <t>推定レベル固定値</t>
  </si>
  <si>
    <t>サブダックションD値</t>
  </si>
  <si>
    <t>サブダックションダメージ期待値</t>
  </si>
  <si>
    <t>ギア炸裂耐性</t>
  </si>
  <si>
    <t>サブダックション最終ダメージ</t>
  </si>
  <si>
    <t>ティソーナ</t>
  </si>
  <si>
    <t>エクスシアシオンダメージ+15%</t>
  </si>
  <si>
    <t>斬鉄剣</t>
  </si>
  <si>
    <t>オゲルミルオーブ+1</t>
  </si>
  <si>
    <t>マリグナスシャポー</t>
  </si>
  <si>
    <t>ミラージストール+2</t>
  </si>
  <si>
    <t>エアバニピアス</t>
  </si>
  <si>
    <t>ハシシンピアス+1</t>
  </si>
  <si>
    <t>アデマジャケット+1</t>
  </si>
  <si>
    <t>マリグナスグローブ</t>
  </si>
  <si>
    <t>シーリチリング+1</t>
  </si>
  <si>
    <t>ロスメタルケープ</t>
  </si>
  <si>
    <t>霊亀腰帯</t>
  </si>
  <si>
    <t>マリグナスタイツ</t>
  </si>
  <si>
    <t>テーオンブーツ</t>
  </si>
  <si>
    <t>基本攻撃間隔</t>
  </si>
  <si>
    <t>二刀流攻撃間隔</t>
  </si>
  <si>
    <t>実質攻撃間隔</t>
  </si>
  <si>
    <t>エクスピアシオンダメージ+15%</t>
  </si>
  <si>
    <t>共和プラチナ章</t>
  </si>
  <si>
    <t>バストゥーク国民:リゲイン+2</t>
  </si>
  <si>
    <t>イシュヴァラピアス</t>
  </si>
  <si>
    <t>胡蝶のイヤリング</t>
  </si>
  <si>
    <t>TPボーナス+250</t>
  </si>
  <si>
    <t>ニャメメイル</t>
  </si>
  <si>
    <t>ニャメガントレ</t>
  </si>
  <si>
    <t>エパミノダスリング</t>
  </si>
  <si>
    <t>コーネリアリング</t>
  </si>
  <si>
    <t>ウェポンスキルの命中+20</t>
  </si>
  <si>
    <t>セールフィベルト+1</t>
  </si>
  <si>
    <t>ニャメフランチャ</t>
  </si>
  <si>
    <t>ニャメソルレット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</si>
</sst>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color theme="1"/>
      <name val="Arial"/>
    </font>
    <font/>
    <font>
      <color theme="1"/>
      <name val="Arial"/>
      <scheme val="minor"/>
    </font>
    <font>
      <color rgb="FF333333"/>
      <name val="游ゴシック体"/>
    </font>
  </fonts>
  <fills count="4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1"/>
    </xf>
    <xf borderId="2" fillId="0" fontId="1" numFmtId="0" xfId="0" applyAlignment="1" applyBorder="1" applyFont="1">
      <alignment horizontal="center" shrinkToFit="0" vertical="bottom" wrapText="1"/>
    </xf>
    <xf borderId="3" fillId="0" fontId="1" numFmtId="0" xfId="0" applyAlignment="1" applyBorder="1" applyFont="1">
      <alignment horizontal="center" shrinkToFit="0" vertical="bottom" wrapText="1"/>
    </xf>
    <xf borderId="3" fillId="0" fontId="2" numFmtId="0" xfId="0" applyBorder="1" applyFont="1"/>
    <xf borderId="2" fillId="0" fontId="2" numFmtId="0" xfId="0" applyBorder="1" applyFont="1"/>
    <xf borderId="4" fillId="0" fontId="1" numFmtId="0" xfId="0" applyAlignment="1" applyBorder="1" applyFont="1">
      <alignment horizontal="center" shrinkToFit="0" vertical="bottom" wrapText="1"/>
    </xf>
    <xf borderId="0" fillId="0" fontId="1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center" shrinkToFit="0" wrapText="1"/>
    </xf>
    <xf borderId="5" fillId="0" fontId="1" numFmtId="0" xfId="0" applyAlignment="1" applyBorder="1" applyFont="1">
      <alignment horizontal="center" shrinkToFit="0" vertical="bottom" wrapText="1"/>
    </xf>
    <xf borderId="6" fillId="0" fontId="1" numFmtId="0" xfId="0" applyAlignment="1" applyBorder="1" applyFont="1">
      <alignment horizontal="center" shrinkToFit="0" vertical="bottom" wrapText="1"/>
    </xf>
    <xf borderId="1" fillId="0" fontId="1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5" fillId="2" fontId="1" numFmtId="0" xfId="0" applyAlignment="1" applyBorder="1" applyFill="1" applyFont="1">
      <alignment horizontal="center" shrinkToFit="0" vertical="bottom" wrapText="1"/>
    </xf>
    <xf borderId="6" fillId="2" fontId="1" numFmtId="0" xfId="0" applyAlignment="1" applyBorder="1" applyFont="1">
      <alignment horizontal="center" shrinkToFit="0" vertical="bottom" wrapText="1"/>
    </xf>
    <xf borderId="1" fillId="2" fontId="1" numFmtId="0" xfId="0" applyAlignment="1" applyBorder="1" applyFont="1">
      <alignment horizontal="center" shrinkToFit="0" wrapText="1"/>
    </xf>
    <xf borderId="3" fillId="0" fontId="1" numFmtId="0" xfId="0" applyAlignment="1" applyBorder="1" applyFont="1">
      <alignment horizontal="center" shrinkToFit="0" wrapText="1"/>
    </xf>
    <xf borderId="5" fillId="0" fontId="1" numFmtId="0" xfId="0" applyAlignment="1" applyBorder="1" applyFont="1">
      <alignment horizontal="center" shrinkToFit="0" wrapText="1"/>
    </xf>
    <xf borderId="7" fillId="0" fontId="1" numFmtId="0" xfId="0" applyAlignment="1" applyBorder="1" applyFont="1">
      <alignment horizontal="center" shrinkToFit="0" wrapText="1"/>
    </xf>
    <xf borderId="8" fillId="0" fontId="1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horizontal="center" shrinkToFit="0" wrapText="1"/>
    </xf>
    <xf borderId="1" fillId="0" fontId="3" numFmtId="0" xfId="0" applyAlignment="1" applyBorder="1" applyFont="1">
      <alignment horizontal="center" readingOrder="0" shrinkToFit="0" wrapText="1"/>
    </xf>
    <xf borderId="1" fillId="0" fontId="3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 shrinkToFit="0" wrapText="1"/>
    </xf>
    <xf borderId="9" fillId="0" fontId="1" numFmtId="0" xfId="0" applyAlignment="1" applyBorder="1" applyFont="1">
      <alignment horizontal="center" readingOrder="0" shrinkToFit="0" vertical="bottom" wrapText="1"/>
    </xf>
    <xf borderId="1" fillId="2" fontId="1" numFmtId="0" xfId="0" applyAlignment="1" applyBorder="1" applyFont="1">
      <alignment horizontal="center" readingOrder="0" shrinkToFit="0" vertical="bottom" wrapText="1"/>
    </xf>
    <xf borderId="1" fillId="2" fontId="1" numFmtId="0" xfId="0" applyAlignment="1" applyBorder="1" applyFont="1">
      <alignment horizontal="center" shrinkToFit="0" vertical="bottom" wrapText="1"/>
    </xf>
    <xf borderId="1" fillId="2" fontId="1" numFmtId="0" xfId="0" applyAlignment="1" applyBorder="1" applyFont="1">
      <alignment horizontal="center" readingOrder="0" shrinkToFit="0" wrapText="1"/>
    </xf>
    <xf borderId="1" fillId="2" fontId="3" numFmtId="0" xfId="0" applyAlignment="1" applyBorder="1" applyFont="1">
      <alignment horizontal="center" shrinkToFit="0" wrapText="1"/>
    </xf>
    <xf borderId="1" fillId="2" fontId="3" numFmtId="0" xfId="0" applyAlignment="1" applyBorder="1" applyFont="1">
      <alignment horizontal="center" readingOrder="0" shrinkToFit="0" wrapText="1"/>
    </xf>
    <xf borderId="1" fillId="2" fontId="3" numFmtId="0" xfId="0" applyBorder="1" applyFont="1"/>
    <xf borderId="9" fillId="0" fontId="1" numFmtId="0" xfId="0" applyAlignment="1" applyBorder="1" applyFont="1">
      <alignment horizontal="center" shrinkToFit="0" vertical="bottom" wrapText="1"/>
    </xf>
    <xf borderId="10" fillId="0" fontId="1" numFmtId="0" xfId="0" applyAlignment="1" applyBorder="1" applyFont="1">
      <alignment horizontal="center" shrinkToFit="0" vertical="bottom" wrapText="1"/>
    </xf>
    <xf borderId="6" fillId="2" fontId="1" numFmtId="0" xfId="0" applyAlignment="1" applyBorder="1" applyFont="1">
      <alignment horizontal="center" readingOrder="0" shrinkToFit="0" vertical="bottom" wrapText="1"/>
    </xf>
    <xf borderId="9" fillId="2" fontId="1" numFmtId="0" xfId="0" applyAlignment="1" applyBorder="1" applyFont="1">
      <alignment horizontal="center" shrinkToFit="0" vertical="bottom" wrapText="1"/>
    </xf>
    <xf borderId="9" fillId="2" fontId="1" numFmtId="0" xfId="0" applyAlignment="1" applyBorder="1" applyFont="1">
      <alignment horizontal="center" readingOrder="0" shrinkToFit="0" vertical="bottom" wrapText="1"/>
    </xf>
    <xf borderId="10" fillId="0" fontId="1" numFmtId="0" xfId="0" applyAlignment="1" applyBorder="1" applyFont="1">
      <alignment horizontal="center" readingOrder="0" shrinkToFit="0" vertical="bottom" wrapText="1"/>
    </xf>
    <xf borderId="1" fillId="0" fontId="1" numFmtId="0" xfId="0" applyAlignment="1" applyBorder="1" applyFont="1">
      <alignment horizontal="center" readingOrder="0" shrinkToFit="0" vertical="bottom" wrapText="1"/>
    </xf>
    <xf borderId="1" fillId="3" fontId="4" numFmtId="0" xfId="0" applyAlignment="1" applyBorder="1" applyFill="1" applyFont="1">
      <alignment horizontal="center" shrinkToFit="0" wrapText="1"/>
    </xf>
    <xf borderId="0" fillId="0" fontId="1" numFmtId="0" xfId="0" applyAlignment="1" applyFont="1">
      <alignment horizontal="center" readingOrder="0" shrinkToFit="0" vertical="bottom" wrapText="1"/>
    </xf>
    <xf borderId="1" fillId="0" fontId="3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/>
    </xf>
    <xf borderId="1" fillId="0" fontId="3" numFmtId="0" xfId="0" applyAlignment="1" applyBorder="1" applyFont="1">
      <alignment horizontal="center" readingOrder="0"/>
    </xf>
    <xf borderId="1" fillId="2" fontId="3" numFmtId="0" xfId="0" applyAlignment="1" applyBorder="1" applyFont="1">
      <alignment horizontal="center"/>
    </xf>
    <xf borderId="1" fillId="2" fontId="3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9.25"/>
    <col customWidth="1" min="2" max="2" width="17.5"/>
    <col customWidth="1" min="3" max="57" width="10.75"/>
  </cols>
  <sheetData>
    <row r="1" ht="15.75" customHeight="1">
      <c r="A1" s="1" t="s">
        <v>0</v>
      </c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2" t="s">
        <v>1</v>
      </c>
      <c r="Y1" s="6"/>
      <c r="Z1" s="6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8"/>
      <c r="BA1" s="8"/>
      <c r="BB1" s="8"/>
      <c r="BC1" s="8"/>
      <c r="BD1" s="8"/>
      <c r="BE1" s="8"/>
    </row>
    <row r="2" ht="15.75" customHeight="1">
      <c r="A2" s="9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1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0" t="s">
        <v>16</v>
      </c>
      <c r="P2" s="10" t="s">
        <v>17</v>
      </c>
      <c r="Q2" s="10" t="s">
        <v>18</v>
      </c>
      <c r="R2" s="10" t="s">
        <v>19</v>
      </c>
      <c r="S2" s="10" t="s">
        <v>20</v>
      </c>
      <c r="T2" s="10" t="s">
        <v>21</v>
      </c>
      <c r="U2" s="10" t="s">
        <v>22</v>
      </c>
      <c r="V2" s="10" t="s">
        <v>23</v>
      </c>
      <c r="W2" s="11" t="s">
        <v>24</v>
      </c>
      <c r="X2" s="10" t="s">
        <v>9</v>
      </c>
      <c r="Y2" s="1" t="s">
        <v>3</v>
      </c>
      <c r="Z2" s="7"/>
      <c r="AA2" s="1" t="s">
        <v>25</v>
      </c>
      <c r="AB2" s="1"/>
      <c r="AC2" s="11" t="s">
        <v>26</v>
      </c>
      <c r="AD2" s="12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8"/>
      <c r="BA2" s="8"/>
      <c r="BB2" s="8"/>
      <c r="BC2" s="8"/>
      <c r="BD2" s="8"/>
      <c r="BE2" s="8"/>
    </row>
    <row r="3" ht="15.75" customHeight="1">
      <c r="A3" s="13">
        <v>1590.0</v>
      </c>
      <c r="B3" s="10" t="s">
        <v>27</v>
      </c>
      <c r="C3" s="14">
        <v>1901.0</v>
      </c>
      <c r="D3" s="14">
        <v>2048.0</v>
      </c>
      <c r="E3" s="14">
        <v>1749.0</v>
      </c>
      <c r="F3" s="14">
        <v>1722.0</v>
      </c>
      <c r="G3" s="15">
        <v>1776.0</v>
      </c>
      <c r="H3" s="14">
        <v>1776.0</v>
      </c>
      <c r="I3" s="14">
        <v>1844.0</v>
      </c>
      <c r="J3" s="14">
        <v>1814.0</v>
      </c>
      <c r="K3" s="14">
        <v>1814.0</v>
      </c>
      <c r="L3" s="14">
        <v>1776.0</v>
      </c>
      <c r="M3" s="14">
        <v>1749.0</v>
      </c>
      <c r="N3" s="14">
        <v>1841.0</v>
      </c>
      <c r="O3" s="14">
        <v>1836.0</v>
      </c>
      <c r="P3" s="14">
        <v>1841.0</v>
      </c>
      <c r="Q3" s="14">
        <v>1696.0</v>
      </c>
      <c r="R3" s="14">
        <v>1776.0</v>
      </c>
      <c r="S3" s="14"/>
      <c r="T3" s="14">
        <v>1776.0</v>
      </c>
      <c r="U3" s="14">
        <v>1749.0</v>
      </c>
      <c r="V3" s="14">
        <v>1776.0</v>
      </c>
      <c r="W3" s="15">
        <v>1901.0</v>
      </c>
      <c r="X3" s="14">
        <v>1776.0</v>
      </c>
      <c r="Y3" s="1" t="s">
        <v>27</v>
      </c>
      <c r="Z3" s="7"/>
      <c r="AA3" s="1" t="s">
        <v>28</v>
      </c>
      <c r="AB3" s="1">
        <v>461.0</v>
      </c>
      <c r="AC3" s="11" t="s">
        <v>29</v>
      </c>
      <c r="AD3" s="12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8"/>
      <c r="BA3" s="8"/>
      <c r="BB3" s="8"/>
      <c r="BC3" s="8"/>
      <c r="BD3" s="8"/>
      <c r="BE3" s="8"/>
    </row>
    <row r="4" ht="15.75" customHeight="1">
      <c r="A4" s="13">
        <v>1016.0</v>
      </c>
      <c r="B4" s="10" t="s">
        <v>30</v>
      </c>
      <c r="C4" s="14">
        <v>1016.0</v>
      </c>
      <c r="D4" s="14">
        <v>1018.0</v>
      </c>
      <c r="E4" s="14">
        <v>1126.0</v>
      </c>
      <c r="F4" s="14">
        <v>1153.0</v>
      </c>
      <c r="G4" s="15">
        <v>1099.0</v>
      </c>
      <c r="H4" s="14">
        <v>1016.0</v>
      </c>
      <c r="I4" s="14">
        <v>1045.0</v>
      </c>
      <c r="J4" s="14">
        <v>1045.0</v>
      </c>
      <c r="K4" s="14">
        <v>1016.0</v>
      </c>
      <c r="L4" s="14">
        <v>1016.0</v>
      </c>
      <c r="M4" s="14">
        <v>1016.0</v>
      </c>
      <c r="N4" s="14">
        <v>1016.0</v>
      </c>
      <c r="O4" s="14">
        <v>1016.0</v>
      </c>
      <c r="P4" s="14">
        <v>1016.0</v>
      </c>
      <c r="Q4" s="14">
        <v>1220.0</v>
      </c>
      <c r="R4" s="14">
        <v>1016.0</v>
      </c>
      <c r="S4" s="14"/>
      <c r="T4" s="14">
        <v>1016.0</v>
      </c>
      <c r="U4" s="14">
        <v>1109.0</v>
      </c>
      <c r="V4" s="14">
        <v>1136.0</v>
      </c>
      <c r="W4" s="15">
        <v>1045.0</v>
      </c>
      <c r="X4" s="14">
        <v>1016.0</v>
      </c>
      <c r="Y4" s="1" t="s">
        <v>30</v>
      </c>
      <c r="Z4" s="7"/>
      <c r="AA4" s="1" t="s">
        <v>31</v>
      </c>
      <c r="AB4" s="1">
        <v>425.0</v>
      </c>
      <c r="AC4" s="12"/>
      <c r="AD4" s="12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8"/>
      <c r="BA4" s="8"/>
      <c r="BB4" s="8"/>
      <c r="BC4" s="8"/>
      <c r="BD4" s="8"/>
      <c r="BE4" s="8"/>
    </row>
    <row r="5" ht="15.75" customHeight="1">
      <c r="A5" s="13">
        <v>108.0</v>
      </c>
      <c r="B5" s="10" t="s">
        <v>32</v>
      </c>
      <c r="C5" s="14">
        <v>123.0</v>
      </c>
      <c r="D5" s="14">
        <v>120.0</v>
      </c>
      <c r="E5" s="14">
        <v>118.0</v>
      </c>
      <c r="F5" s="14">
        <v>115.0</v>
      </c>
      <c r="G5" s="15">
        <v>118.0</v>
      </c>
      <c r="H5" s="14">
        <v>118.0</v>
      </c>
      <c r="I5" s="14">
        <v>121.0</v>
      </c>
      <c r="J5" s="14">
        <v>123.0</v>
      </c>
      <c r="K5" s="14">
        <v>118.0</v>
      </c>
      <c r="L5" s="14">
        <v>118.0</v>
      </c>
      <c r="M5" s="14">
        <v>117.0</v>
      </c>
      <c r="N5" s="14">
        <v>120.0</v>
      </c>
      <c r="O5" s="14">
        <v>120.0</v>
      </c>
      <c r="P5" s="14">
        <v>121.0</v>
      </c>
      <c r="Q5" s="14">
        <v>115.0</v>
      </c>
      <c r="R5" s="14">
        <v>117.0</v>
      </c>
      <c r="S5" s="14"/>
      <c r="T5" s="14">
        <v>118.0</v>
      </c>
      <c r="U5" s="14">
        <v>115.0</v>
      </c>
      <c r="V5" s="14">
        <v>115.0</v>
      </c>
      <c r="W5" s="15">
        <v>120.0</v>
      </c>
      <c r="X5" s="14">
        <v>118.0</v>
      </c>
      <c r="Y5" s="1" t="s">
        <v>32</v>
      </c>
      <c r="Z5" s="7"/>
      <c r="AA5" s="1" t="s">
        <v>33</v>
      </c>
      <c r="AB5" s="1">
        <v>405.0</v>
      </c>
      <c r="AC5" s="12"/>
      <c r="AD5" s="12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8"/>
      <c r="BA5" s="8"/>
      <c r="BB5" s="8"/>
      <c r="BC5" s="8"/>
      <c r="BD5" s="8"/>
      <c r="BE5" s="8"/>
    </row>
    <row r="6" ht="15.75" customHeight="1">
      <c r="A6" s="13">
        <v>108.0</v>
      </c>
      <c r="B6" s="10" t="s">
        <v>34</v>
      </c>
      <c r="C6" s="14">
        <v>120.0</v>
      </c>
      <c r="D6" s="14">
        <v>121.0</v>
      </c>
      <c r="E6" s="14">
        <v>115.0</v>
      </c>
      <c r="F6" s="14">
        <v>120.0</v>
      </c>
      <c r="G6" s="15">
        <v>118.0</v>
      </c>
      <c r="H6" s="14">
        <v>123.0</v>
      </c>
      <c r="I6" s="14">
        <v>117.0</v>
      </c>
      <c r="J6" s="14">
        <v>120.0</v>
      </c>
      <c r="K6" s="14">
        <v>120.0</v>
      </c>
      <c r="L6" s="14">
        <v>118.0</v>
      </c>
      <c r="M6" s="14">
        <v>118.0</v>
      </c>
      <c r="N6" s="14">
        <v>120.0</v>
      </c>
      <c r="O6" s="14">
        <v>121.0</v>
      </c>
      <c r="P6" s="14">
        <v>118.0</v>
      </c>
      <c r="Q6" s="14">
        <v>117.0</v>
      </c>
      <c r="R6" s="14">
        <v>120.0</v>
      </c>
      <c r="S6" s="14"/>
      <c r="T6" s="14">
        <v>120.0</v>
      </c>
      <c r="U6" s="14">
        <v>118.0</v>
      </c>
      <c r="V6" s="14">
        <v>118.0</v>
      </c>
      <c r="W6" s="15">
        <v>118.0</v>
      </c>
      <c r="X6" s="14">
        <v>123.0</v>
      </c>
      <c r="Y6" s="1" t="s">
        <v>34</v>
      </c>
      <c r="Z6" s="7"/>
      <c r="AA6" s="1" t="s">
        <v>35</v>
      </c>
      <c r="AB6" s="1">
        <v>371.0</v>
      </c>
      <c r="AC6" s="12"/>
      <c r="AD6" s="12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8"/>
      <c r="BA6" s="8"/>
      <c r="BB6" s="8"/>
      <c r="BC6" s="8"/>
      <c r="BD6" s="8"/>
      <c r="BE6" s="8"/>
    </row>
    <row r="7" ht="15.75" customHeight="1">
      <c r="A7" s="13">
        <v>108.0</v>
      </c>
      <c r="B7" s="10" t="s">
        <v>36</v>
      </c>
      <c r="C7" s="14">
        <v>118.0</v>
      </c>
      <c r="D7" s="14">
        <v>123.0</v>
      </c>
      <c r="E7" s="14">
        <v>118.0</v>
      </c>
      <c r="F7" s="14">
        <v>115.0</v>
      </c>
      <c r="G7" s="15">
        <v>117.0</v>
      </c>
      <c r="H7" s="14">
        <v>118.0</v>
      </c>
      <c r="I7" s="14">
        <v>123.0</v>
      </c>
      <c r="J7" s="14">
        <v>120.0</v>
      </c>
      <c r="K7" s="14">
        <v>118.0</v>
      </c>
      <c r="L7" s="14">
        <v>118.0</v>
      </c>
      <c r="M7" s="14">
        <v>118.0</v>
      </c>
      <c r="N7" s="14">
        <v>120.0</v>
      </c>
      <c r="O7" s="14">
        <v>120.0</v>
      </c>
      <c r="P7" s="14">
        <v>120.0</v>
      </c>
      <c r="Q7" s="14">
        <v>115.0</v>
      </c>
      <c r="R7" s="14">
        <v>117.0</v>
      </c>
      <c r="S7" s="14"/>
      <c r="T7" s="14">
        <v>117.0</v>
      </c>
      <c r="U7" s="14">
        <v>117.0</v>
      </c>
      <c r="V7" s="14">
        <v>118.0</v>
      </c>
      <c r="W7" s="15">
        <v>117.0</v>
      </c>
      <c r="X7" s="14">
        <v>118.0</v>
      </c>
      <c r="Y7" s="1" t="s">
        <v>36</v>
      </c>
      <c r="Z7" s="7"/>
      <c r="AA7" s="7"/>
      <c r="AB7" s="7"/>
      <c r="AC7" s="12"/>
      <c r="AD7" s="12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8"/>
      <c r="BA7" s="8"/>
      <c r="BB7" s="8"/>
      <c r="BC7" s="8"/>
      <c r="BD7" s="8"/>
      <c r="BE7" s="8"/>
    </row>
    <row r="8" ht="15.75" customHeight="1">
      <c r="A8" s="13">
        <v>108.0</v>
      </c>
      <c r="B8" s="10" t="s">
        <v>37</v>
      </c>
      <c r="C8" s="14">
        <v>120.0</v>
      </c>
      <c r="D8" s="14">
        <v>115.0</v>
      </c>
      <c r="E8" s="14">
        <v>117.0</v>
      </c>
      <c r="F8" s="14">
        <v>120.0</v>
      </c>
      <c r="G8" s="15">
        <v>117.0</v>
      </c>
      <c r="H8" s="14">
        <v>121.0</v>
      </c>
      <c r="I8" s="14">
        <v>114.0</v>
      </c>
      <c r="J8" s="14">
        <v>118.0</v>
      </c>
      <c r="K8" s="14">
        <v>115.0</v>
      </c>
      <c r="L8" s="14">
        <v>115.0</v>
      </c>
      <c r="M8" s="14">
        <v>123.0</v>
      </c>
      <c r="N8" s="14">
        <v>118.0</v>
      </c>
      <c r="O8" s="14">
        <v>121.0</v>
      </c>
      <c r="P8" s="14">
        <v>118.0</v>
      </c>
      <c r="Q8" s="14">
        <v>118.0</v>
      </c>
      <c r="R8" s="14">
        <v>121.0</v>
      </c>
      <c r="S8" s="14"/>
      <c r="T8" s="14">
        <v>121.0</v>
      </c>
      <c r="U8" s="14">
        <v>118.0</v>
      </c>
      <c r="V8" s="14">
        <v>117.0</v>
      </c>
      <c r="W8" s="15">
        <v>121.0</v>
      </c>
      <c r="X8" s="14">
        <v>121.0</v>
      </c>
      <c r="Y8" s="1" t="s">
        <v>37</v>
      </c>
      <c r="Z8" s="7"/>
      <c r="AA8" s="7"/>
      <c r="AB8" s="7"/>
      <c r="AC8" s="12"/>
      <c r="AD8" s="12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8"/>
      <c r="BA8" s="8"/>
      <c r="BB8" s="8"/>
      <c r="BC8" s="8"/>
      <c r="BD8" s="8"/>
      <c r="BE8" s="8"/>
    </row>
    <row r="9" ht="15.75" customHeight="1">
      <c r="A9" s="13">
        <v>108.0</v>
      </c>
      <c r="B9" s="10" t="s">
        <v>38</v>
      </c>
      <c r="C9" s="14">
        <v>115.0</v>
      </c>
      <c r="D9" s="14">
        <v>114.0</v>
      </c>
      <c r="E9" s="14">
        <v>117.0</v>
      </c>
      <c r="F9" s="14">
        <v>123.0</v>
      </c>
      <c r="G9" s="15">
        <v>120.0</v>
      </c>
      <c r="H9" s="14">
        <v>120.0</v>
      </c>
      <c r="I9" s="14">
        <v>114.0</v>
      </c>
      <c r="J9" s="14">
        <v>120.0</v>
      </c>
      <c r="K9" s="14">
        <v>117.0</v>
      </c>
      <c r="L9" s="14">
        <v>118.0</v>
      </c>
      <c r="M9" s="14">
        <v>117.0</v>
      </c>
      <c r="N9" s="14">
        <v>117.0</v>
      </c>
      <c r="O9" s="14">
        <v>118.0</v>
      </c>
      <c r="P9" s="14">
        <v>115.0</v>
      </c>
      <c r="Q9" s="14">
        <v>121.0</v>
      </c>
      <c r="R9" s="14">
        <v>120.0</v>
      </c>
      <c r="S9" s="14"/>
      <c r="T9" s="14">
        <v>115.0</v>
      </c>
      <c r="U9" s="14">
        <v>121.0</v>
      </c>
      <c r="V9" s="14">
        <v>121.0</v>
      </c>
      <c r="W9" s="15">
        <v>118.0</v>
      </c>
      <c r="X9" s="14">
        <v>120.0</v>
      </c>
      <c r="Y9" s="1" t="s">
        <v>38</v>
      </c>
      <c r="Z9" s="7"/>
      <c r="AA9" s="7"/>
      <c r="AB9" s="7"/>
      <c r="AC9" s="12"/>
      <c r="AD9" s="12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8"/>
      <c r="BA9" s="8"/>
      <c r="BB9" s="8"/>
      <c r="BC9" s="8"/>
      <c r="BD9" s="8"/>
      <c r="BE9" s="8"/>
    </row>
    <row r="10" ht="15.75" customHeight="1">
      <c r="A10" s="13">
        <v>108.0</v>
      </c>
      <c r="B10" s="10" t="s">
        <v>39</v>
      </c>
      <c r="C10" s="14">
        <v>115.0</v>
      </c>
      <c r="D10" s="14">
        <v>118.0</v>
      </c>
      <c r="E10" s="14">
        <v>123.0</v>
      </c>
      <c r="F10" s="14">
        <v>117.0</v>
      </c>
      <c r="G10" s="15">
        <v>120.0</v>
      </c>
      <c r="H10" s="14">
        <v>114.0</v>
      </c>
      <c r="I10" s="14">
        <v>120.0</v>
      </c>
      <c r="J10" s="14">
        <v>114.0</v>
      </c>
      <c r="K10" s="14">
        <v>117.0</v>
      </c>
      <c r="L10" s="14">
        <v>118.0</v>
      </c>
      <c r="M10" s="14">
        <v>118.0</v>
      </c>
      <c r="N10" s="14">
        <v>117.0</v>
      </c>
      <c r="O10" s="14">
        <v>114.0</v>
      </c>
      <c r="P10" s="14">
        <v>117.0</v>
      </c>
      <c r="Q10" s="14">
        <v>121.0</v>
      </c>
      <c r="R10" s="14">
        <v>117.0</v>
      </c>
      <c r="S10" s="14"/>
      <c r="T10" s="14">
        <v>115.0</v>
      </c>
      <c r="U10" s="14">
        <v>118.0</v>
      </c>
      <c r="V10" s="14">
        <v>121.0</v>
      </c>
      <c r="W10" s="15">
        <v>118.0</v>
      </c>
      <c r="X10" s="14">
        <v>114.0</v>
      </c>
      <c r="Y10" s="1" t="s">
        <v>39</v>
      </c>
      <c r="Z10" s="7"/>
      <c r="AA10" s="7"/>
      <c r="AB10" s="7"/>
      <c r="AC10" s="12"/>
      <c r="AD10" s="12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8"/>
      <c r="BA10" s="8"/>
      <c r="BB10" s="8"/>
      <c r="BC10" s="8"/>
      <c r="BD10" s="8"/>
      <c r="BE10" s="8"/>
    </row>
    <row r="11" ht="15.75" customHeight="1">
      <c r="A11" s="13">
        <v>108.0</v>
      </c>
      <c r="B11" s="10" t="s">
        <v>40</v>
      </c>
      <c r="C11" s="14">
        <v>117.0</v>
      </c>
      <c r="D11" s="14">
        <v>117.0</v>
      </c>
      <c r="E11" s="14">
        <v>120.0</v>
      </c>
      <c r="F11" s="14">
        <v>118.0</v>
      </c>
      <c r="G11" s="15">
        <v>118.0</v>
      </c>
      <c r="H11" s="14">
        <v>114.0</v>
      </c>
      <c r="I11" s="14">
        <v>120.0</v>
      </c>
      <c r="J11" s="14">
        <v>114.0</v>
      </c>
      <c r="K11" s="14">
        <v>123.0</v>
      </c>
      <c r="L11" s="14">
        <v>121.0</v>
      </c>
      <c r="M11" s="14">
        <v>117.0</v>
      </c>
      <c r="N11" s="14">
        <v>118.0</v>
      </c>
      <c r="O11" s="14">
        <v>115.0</v>
      </c>
      <c r="P11" s="14">
        <v>120.0</v>
      </c>
      <c r="Q11" s="14">
        <v>121.0</v>
      </c>
      <c r="R11" s="14">
        <v>117.0</v>
      </c>
      <c r="S11" s="14"/>
      <c r="T11" s="14">
        <v>121.0</v>
      </c>
      <c r="U11" s="14">
        <v>120.0</v>
      </c>
      <c r="V11" s="14">
        <v>117.0</v>
      </c>
      <c r="W11" s="15">
        <v>115.0</v>
      </c>
      <c r="X11" s="14">
        <v>114.0</v>
      </c>
      <c r="Y11" s="1" t="s">
        <v>40</v>
      </c>
      <c r="Z11" s="7"/>
      <c r="AA11" s="7"/>
      <c r="AB11" s="7"/>
      <c r="AC11" s="12"/>
      <c r="AD11" s="12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8"/>
      <c r="BA11" s="8"/>
      <c r="BB11" s="8"/>
      <c r="BC11" s="8"/>
      <c r="BD11" s="8"/>
      <c r="BE11" s="8"/>
    </row>
    <row r="12" ht="15.75" customHeight="1">
      <c r="A12" s="13">
        <v>0.0</v>
      </c>
      <c r="B12" s="10" t="s">
        <v>41</v>
      </c>
      <c r="C12" s="14">
        <v>0.0</v>
      </c>
      <c r="D12" s="14">
        <v>0.0</v>
      </c>
      <c r="E12" s="14">
        <v>0.0</v>
      </c>
      <c r="F12" s="14">
        <v>0.0</v>
      </c>
      <c r="G12" s="15">
        <v>0.0</v>
      </c>
      <c r="H12" s="14">
        <v>30.0</v>
      </c>
      <c r="I12" s="14">
        <v>0.0</v>
      </c>
      <c r="J12" s="14">
        <v>0.0</v>
      </c>
      <c r="K12" s="14">
        <v>0.0</v>
      </c>
      <c r="L12" s="14">
        <v>0.0</v>
      </c>
      <c r="M12" s="14">
        <v>0.0</v>
      </c>
      <c r="N12" s="14">
        <v>0.0</v>
      </c>
      <c r="O12" s="14">
        <v>25.0</v>
      </c>
      <c r="P12" s="14">
        <v>0.0</v>
      </c>
      <c r="Q12" s="14">
        <v>0.0</v>
      </c>
      <c r="R12" s="14">
        <v>0.0</v>
      </c>
      <c r="S12" s="14"/>
      <c r="T12" s="14">
        <v>15.0</v>
      </c>
      <c r="U12" s="14">
        <v>0.0</v>
      </c>
      <c r="V12" s="14">
        <v>0.0</v>
      </c>
      <c r="W12" s="15">
        <v>0.0</v>
      </c>
      <c r="X12" s="14">
        <v>30.0</v>
      </c>
      <c r="Y12" s="1" t="s">
        <v>41</v>
      </c>
      <c r="Z12" s="7"/>
      <c r="AA12" s="7"/>
      <c r="AB12" s="7"/>
      <c r="AC12" s="12"/>
      <c r="AD12" s="12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8"/>
      <c r="BA12" s="8"/>
      <c r="BB12" s="8"/>
      <c r="BC12" s="8"/>
      <c r="BD12" s="8"/>
      <c r="BE12" s="8"/>
    </row>
    <row r="13" ht="15.75" customHeight="1">
      <c r="A13" s="13">
        <v>0.0</v>
      </c>
      <c r="B13" s="10" t="s">
        <v>42</v>
      </c>
      <c r="C13" s="14">
        <v>12.0</v>
      </c>
      <c r="D13" s="14">
        <v>0.0</v>
      </c>
      <c r="E13" s="14">
        <v>0.0</v>
      </c>
      <c r="F13" s="14">
        <v>0.0</v>
      </c>
      <c r="G13" s="15">
        <v>0.0</v>
      </c>
      <c r="H13" s="14">
        <v>0.0</v>
      </c>
      <c r="I13" s="14">
        <v>0.0</v>
      </c>
      <c r="J13" s="14">
        <v>0.0</v>
      </c>
      <c r="K13" s="14">
        <v>0.0</v>
      </c>
      <c r="L13" s="14">
        <v>0.0</v>
      </c>
      <c r="M13" s="14">
        <v>0.0</v>
      </c>
      <c r="N13" s="14">
        <v>0.0</v>
      </c>
      <c r="O13" s="14">
        <v>0.0</v>
      </c>
      <c r="P13" s="14">
        <v>0.0</v>
      </c>
      <c r="Q13" s="14">
        <v>0.0</v>
      </c>
      <c r="R13" s="14">
        <v>0.0</v>
      </c>
      <c r="S13" s="14"/>
      <c r="T13" s="14">
        <v>0.0</v>
      </c>
      <c r="U13" s="14">
        <v>0.0</v>
      </c>
      <c r="V13" s="14">
        <v>0.0</v>
      </c>
      <c r="W13" s="15">
        <v>0.0</v>
      </c>
      <c r="X13" s="14">
        <v>0.0</v>
      </c>
      <c r="Y13" s="1" t="s">
        <v>42</v>
      </c>
      <c r="Z13" s="7"/>
      <c r="AA13" s="7"/>
      <c r="AB13" s="7"/>
      <c r="AC13" s="12"/>
      <c r="AD13" s="12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8"/>
      <c r="BA13" s="8"/>
      <c r="BB13" s="8"/>
      <c r="BC13" s="8"/>
      <c r="BD13" s="8"/>
      <c r="BE13" s="8"/>
    </row>
    <row r="14" ht="15.75" customHeight="1">
      <c r="A14" s="13">
        <v>0.0</v>
      </c>
      <c r="B14" s="10" t="s">
        <v>43</v>
      </c>
      <c r="C14" s="14">
        <v>0.0</v>
      </c>
      <c r="D14" s="14">
        <v>0.0</v>
      </c>
      <c r="E14" s="14">
        <v>0.0</v>
      </c>
      <c r="F14" s="14">
        <v>0.0</v>
      </c>
      <c r="G14" s="15">
        <v>0.0</v>
      </c>
      <c r="H14" s="14">
        <v>0.0</v>
      </c>
      <c r="I14" s="14">
        <v>0.0</v>
      </c>
      <c r="J14" s="14">
        <v>0.0</v>
      </c>
      <c r="K14" s="14">
        <v>0.0</v>
      </c>
      <c r="L14" s="14">
        <v>0.0</v>
      </c>
      <c r="M14" s="14">
        <v>0.0</v>
      </c>
      <c r="N14" s="14">
        <v>0.0</v>
      </c>
      <c r="O14" s="14">
        <v>0.0</v>
      </c>
      <c r="P14" s="14">
        <v>0.0</v>
      </c>
      <c r="Q14" s="14">
        <v>0.0</v>
      </c>
      <c r="R14" s="14">
        <v>0.0</v>
      </c>
      <c r="S14" s="14"/>
      <c r="T14" s="14">
        <v>0.0</v>
      </c>
      <c r="U14" s="14">
        <v>0.0</v>
      </c>
      <c r="V14" s="14">
        <v>0.0</v>
      </c>
      <c r="W14" s="15">
        <v>0.0</v>
      </c>
      <c r="X14" s="14">
        <v>0.0</v>
      </c>
      <c r="Y14" s="10" t="s">
        <v>43</v>
      </c>
      <c r="Z14" s="7"/>
      <c r="AA14" s="7"/>
      <c r="AB14" s="7"/>
      <c r="AC14" s="12"/>
      <c r="AD14" s="12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8"/>
      <c r="BA14" s="8"/>
      <c r="BB14" s="8"/>
      <c r="BC14" s="8"/>
      <c r="BD14" s="8"/>
      <c r="BE14" s="8"/>
    </row>
    <row r="15" ht="15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8"/>
      <c r="BA15" s="8"/>
      <c r="BB15" s="8"/>
      <c r="BC15" s="8"/>
      <c r="BD15" s="8"/>
      <c r="BE15" s="8"/>
    </row>
    <row r="16" ht="15.75" customHeight="1">
      <c r="A16" s="11" t="s">
        <v>44</v>
      </c>
      <c r="B16" s="11" t="s">
        <v>45</v>
      </c>
      <c r="C16" s="11" t="s">
        <v>46</v>
      </c>
      <c r="D16" s="11" t="s">
        <v>47</v>
      </c>
      <c r="E16" s="11" t="s">
        <v>27</v>
      </c>
      <c r="F16" s="11" t="s">
        <v>30</v>
      </c>
      <c r="G16" s="11" t="s">
        <v>32</v>
      </c>
      <c r="H16" s="11" t="s">
        <v>34</v>
      </c>
      <c r="I16" s="11" t="s">
        <v>36</v>
      </c>
      <c r="J16" s="11" t="s">
        <v>37</v>
      </c>
      <c r="K16" s="11" t="s">
        <v>38</v>
      </c>
      <c r="L16" s="11" t="s">
        <v>39</v>
      </c>
      <c r="M16" s="11" t="s">
        <v>40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8"/>
      <c r="BA16" s="8"/>
      <c r="BB16" s="8"/>
      <c r="BC16" s="8"/>
      <c r="BD16" s="8"/>
      <c r="BE16" s="8"/>
    </row>
    <row r="17" ht="15.75" customHeight="1">
      <c r="A17" s="11" t="s">
        <v>48</v>
      </c>
      <c r="B17" s="11">
        <v>6.0</v>
      </c>
      <c r="C17" s="11" t="s">
        <v>49</v>
      </c>
      <c r="D17" s="11">
        <v>8.0</v>
      </c>
      <c r="E17" s="11"/>
      <c r="F17" s="11"/>
      <c r="G17" s="11">
        <v>6.0</v>
      </c>
      <c r="H17" s="11"/>
      <c r="I17" s="11"/>
      <c r="J17" s="11"/>
      <c r="K17" s="11"/>
      <c r="L17" s="11"/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8"/>
      <c r="BA17" s="8"/>
      <c r="BB17" s="8"/>
      <c r="BC17" s="8"/>
      <c r="BD17" s="8"/>
      <c r="BE17" s="8"/>
    </row>
    <row r="18" ht="15.75" customHeight="1">
      <c r="A18" s="11" t="s">
        <v>50</v>
      </c>
      <c r="B18" s="11">
        <v>3.0</v>
      </c>
      <c r="C18" s="11" t="s">
        <v>49</v>
      </c>
      <c r="D18" s="11">
        <v>4.0</v>
      </c>
      <c r="E18" s="11"/>
      <c r="F18" s="11"/>
      <c r="G18" s="11"/>
      <c r="H18" s="11">
        <v>2.0</v>
      </c>
      <c r="I18" s="11"/>
      <c r="J18" s="11"/>
      <c r="K18" s="11"/>
      <c r="L18" s="11"/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8"/>
      <c r="BA18" s="8"/>
      <c r="BB18" s="8"/>
      <c r="BC18" s="8"/>
      <c r="BD18" s="8"/>
      <c r="BE18" s="8"/>
    </row>
    <row r="19" ht="15.75" customHeight="1">
      <c r="A19" s="11" t="s">
        <v>51</v>
      </c>
      <c r="B19" s="11">
        <v>3.0</v>
      </c>
      <c r="C19" s="11" t="s">
        <v>49</v>
      </c>
      <c r="D19" s="11">
        <v>4.0</v>
      </c>
      <c r="E19" s="11"/>
      <c r="F19" s="11"/>
      <c r="G19" s="11">
        <v>2.0</v>
      </c>
      <c r="H19" s="11">
        <v>1.0</v>
      </c>
      <c r="I19" s="11"/>
      <c r="J19" s="11"/>
      <c r="K19" s="11"/>
      <c r="L19" s="11"/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8"/>
      <c r="BA19" s="8"/>
      <c r="BB19" s="8"/>
      <c r="BC19" s="8"/>
      <c r="BD19" s="8"/>
      <c r="BE19" s="8"/>
    </row>
    <row r="20" ht="15.75" customHeight="1">
      <c r="A20" s="11" t="s">
        <v>52</v>
      </c>
      <c r="B20" s="11">
        <v>8.0</v>
      </c>
      <c r="C20" s="11" t="s">
        <v>53</v>
      </c>
      <c r="D20" s="11">
        <v>8.0</v>
      </c>
      <c r="E20" s="11"/>
      <c r="F20" s="11">
        <v>30.0</v>
      </c>
      <c r="G20" s="11"/>
      <c r="H20" s="11"/>
      <c r="I20" s="11">
        <v>4.0</v>
      </c>
      <c r="J20" s="11"/>
      <c r="K20" s="11">
        <v>4.0</v>
      </c>
      <c r="L20" s="11">
        <v>4.0</v>
      </c>
      <c r="M20" s="11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8"/>
      <c r="BA20" s="8"/>
      <c r="BB20" s="8"/>
      <c r="BC20" s="8"/>
      <c r="BD20" s="8"/>
      <c r="BE20" s="8"/>
    </row>
    <row r="21" ht="15.75" customHeight="1">
      <c r="A21" s="11" t="s">
        <v>54</v>
      </c>
      <c r="B21" s="11">
        <v>6.0</v>
      </c>
      <c r="C21" s="11" t="s">
        <v>55</v>
      </c>
      <c r="D21" s="11">
        <v>8.0</v>
      </c>
      <c r="E21" s="11"/>
      <c r="F21" s="11">
        <v>25.0</v>
      </c>
      <c r="G21" s="11"/>
      <c r="H21" s="11"/>
      <c r="I21" s="11">
        <v>6.0</v>
      </c>
      <c r="J21" s="11"/>
      <c r="K21" s="11">
        <v>6.0</v>
      </c>
      <c r="L21" s="11"/>
      <c r="M21" s="1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8"/>
      <c r="BA21" s="8"/>
      <c r="BB21" s="8"/>
      <c r="BC21" s="8"/>
      <c r="BD21" s="8"/>
      <c r="BE21" s="8"/>
    </row>
    <row r="22" ht="15.75" customHeight="1">
      <c r="A22" s="11" t="s">
        <v>56</v>
      </c>
      <c r="B22" s="11">
        <v>8.0</v>
      </c>
      <c r="C22" s="11" t="s">
        <v>55</v>
      </c>
      <c r="D22" s="11">
        <v>8.0</v>
      </c>
      <c r="E22" s="11"/>
      <c r="F22" s="11">
        <v>30.0</v>
      </c>
      <c r="G22" s="11"/>
      <c r="H22" s="11"/>
      <c r="I22" s="11"/>
      <c r="J22" s="11"/>
      <c r="K22" s="11">
        <v>8.0</v>
      </c>
      <c r="L22" s="11"/>
      <c r="M22" s="1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8"/>
      <c r="BA22" s="8"/>
      <c r="BB22" s="8"/>
      <c r="BC22" s="8"/>
      <c r="BD22" s="8"/>
      <c r="BE22" s="8"/>
    </row>
    <row r="23" ht="15.75" customHeight="1">
      <c r="A23" s="11" t="s">
        <v>57</v>
      </c>
      <c r="B23" s="11">
        <v>3.0</v>
      </c>
      <c r="C23" s="11" t="s">
        <v>55</v>
      </c>
      <c r="D23" s="11">
        <v>4.0</v>
      </c>
      <c r="E23" s="11">
        <v>5.0</v>
      </c>
      <c r="F23" s="11">
        <v>5.0</v>
      </c>
      <c r="G23" s="11"/>
      <c r="H23" s="11"/>
      <c r="I23" s="11"/>
      <c r="J23" s="11"/>
      <c r="K23" s="11"/>
      <c r="L23" s="11"/>
      <c r="M23" s="11">
        <v>2.0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8"/>
      <c r="BA23" s="8"/>
      <c r="BB23" s="8"/>
      <c r="BC23" s="8"/>
      <c r="BD23" s="8"/>
      <c r="BE23" s="8"/>
    </row>
    <row r="24" ht="15.75" customHeight="1">
      <c r="A24" s="11" t="s">
        <v>58</v>
      </c>
      <c r="B24" s="11">
        <v>4.0</v>
      </c>
      <c r="C24" s="11" t="s">
        <v>55</v>
      </c>
      <c r="D24" s="11">
        <v>4.0</v>
      </c>
      <c r="E24" s="11"/>
      <c r="F24" s="11">
        <v>-5.0</v>
      </c>
      <c r="G24" s="11"/>
      <c r="H24" s="11"/>
      <c r="I24" s="11"/>
      <c r="J24" s="11"/>
      <c r="K24" s="11"/>
      <c r="L24" s="11">
        <v>2.0</v>
      </c>
      <c r="M24" s="1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8"/>
      <c r="BA24" s="8"/>
      <c r="BB24" s="8"/>
      <c r="BC24" s="8"/>
      <c r="BD24" s="8"/>
      <c r="BE24" s="8"/>
    </row>
    <row r="25" ht="15.75" customHeight="1">
      <c r="A25" s="11" t="s">
        <v>59</v>
      </c>
      <c r="B25" s="11">
        <v>1.0</v>
      </c>
      <c r="C25" s="11" t="s">
        <v>55</v>
      </c>
      <c r="D25" s="11">
        <v>4.0</v>
      </c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8"/>
      <c r="BA25" s="8"/>
      <c r="BB25" s="8"/>
      <c r="BC25" s="8"/>
      <c r="BD25" s="8"/>
      <c r="BE25" s="8"/>
    </row>
    <row r="26" ht="15.75" customHeight="1">
      <c r="A26" s="11" t="s">
        <v>60</v>
      </c>
      <c r="B26" s="11">
        <v>4.0</v>
      </c>
      <c r="C26" s="11" t="s">
        <v>55</v>
      </c>
      <c r="D26" s="11">
        <v>4.0</v>
      </c>
      <c r="E26" s="11"/>
      <c r="F26" s="11"/>
      <c r="G26" s="11"/>
      <c r="H26" s="11"/>
      <c r="I26" s="11"/>
      <c r="J26" s="11"/>
      <c r="K26" s="11">
        <v>1.0</v>
      </c>
      <c r="L26" s="11"/>
      <c r="M26" s="11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8"/>
      <c r="BA26" s="8"/>
      <c r="BB26" s="8"/>
      <c r="BC26" s="8"/>
      <c r="BD26" s="8"/>
      <c r="BE26" s="8"/>
    </row>
    <row r="27" ht="15.75" customHeight="1">
      <c r="A27" s="11" t="s">
        <v>61</v>
      </c>
      <c r="B27" s="11">
        <v>6.0</v>
      </c>
      <c r="C27" s="11" t="s">
        <v>62</v>
      </c>
      <c r="D27" s="11">
        <v>8.0</v>
      </c>
      <c r="E27" s="11"/>
      <c r="F27" s="11"/>
      <c r="G27" s="11"/>
      <c r="H27" s="11"/>
      <c r="I27" s="11"/>
      <c r="J27" s="11">
        <v>8.0</v>
      </c>
      <c r="K27" s="11"/>
      <c r="L27" s="11"/>
      <c r="M27" s="1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8"/>
      <c r="BA27" s="8"/>
      <c r="BB27" s="8"/>
      <c r="BC27" s="8"/>
      <c r="BD27" s="8"/>
      <c r="BE27" s="8"/>
    </row>
    <row r="28" ht="15.75" customHeight="1">
      <c r="A28" s="11" t="s">
        <v>63</v>
      </c>
      <c r="B28" s="11">
        <v>2.0</v>
      </c>
      <c r="C28" s="11" t="s">
        <v>62</v>
      </c>
      <c r="D28" s="11">
        <v>4.0</v>
      </c>
      <c r="E28" s="11">
        <v>15.0</v>
      </c>
      <c r="F28" s="11">
        <v>-5.0</v>
      </c>
      <c r="G28" s="11"/>
      <c r="H28" s="11"/>
      <c r="I28" s="11"/>
      <c r="J28" s="11"/>
      <c r="K28" s="11">
        <v>-1.0</v>
      </c>
      <c r="L28" s="11"/>
      <c r="M28" s="1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8"/>
      <c r="BA28" s="8"/>
      <c r="BB28" s="8"/>
      <c r="BC28" s="8"/>
      <c r="BD28" s="8"/>
      <c r="BE28" s="8"/>
    </row>
    <row r="29" ht="15.75" customHeight="1">
      <c r="A29" s="11" t="s">
        <v>64</v>
      </c>
      <c r="B29" s="11">
        <v>2.0</v>
      </c>
      <c r="C29" s="11" t="s">
        <v>62</v>
      </c>
      <c r="D29" s="11">
        <v>4.0</v>
      </c>
      <c r="E29" s="11"/>
      <c r="F29" s="11"/>
      <c r="G29" s="11">
        <v>-3.0</v>
      </c>
      <c r="H29" s="11">
        <v>4.0</v>
      </c>
      <c r="I29" s="11"/>
      <c r="J29" s="11"/>
      <c r="K29" s="11"/>
      <c r="L29" s="11"/>
      <c r="M29" s="1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8"/>
      <c r="BA29" s="8"/>
      <c r="BB29" s="8"/>
      <c r="BC29" s="8"/>
      <c r="BD29" s="8"/>
      <c r="BE29" s="8"/>
    </row>
    <row r="30" ht="15.75" customHeight="1">
      <c r="A30" s="11" t="s">
        <v>65</v>
      </c>
      <c r="B30" s="11">
        <v>3.0</v>
      </c>
      <c r="C30" s="11" t="s">
        <v>62</v>
      </c>
      <c r="D30" s="11">
        <v>4.0</v>
      </c>
      <c r="E30" s="11"/>
      <c r="F30" s="11"/>
      <c r="G30" s="11"/>
      <c r="H30" s="11"/>
      <c r="I30" s="11">
        <v>2.0</v>
      </c>
      <c r="J30" s="11">
        <v>1.0</v>
      </c>
      <c r="K30" s="11"/>
      <c r="L30" s="11"/>
      <c r="M30" s="1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8"/>
      <c r="BA30" s="8"/>
      <c r="BB30" s="8"/>
      <c r="BC30" s="8"/>
      <c r="BD30" s="8"/>
      <c r="BE30" s="8"/>
    </row>
    <row r="31" ht="15.75" customHeight="1">
      <c r="A31" s="11" t="s">
        <v>66</v>
      </c>
      <c r="B31" s="11">
        <v>4.0</v>
      </c>
      <c r="C31" s="11" t="s">
        <v>62</v>
      </c>
      <c r="D31" s="11">
        <v>4.0</v>
      </c>
      <c r="E31" s="11"/>
      <c r="F31" s="11"/>
      <c r="G31" s="11"/>
      <c r="H31" s="11">
        <v>3.0</v>
      </c>
      <c r="I31" s="11"/>
      <c r="J31" s="11"/>
      <c r="K31" s="11"/>
      <c r="L31" s="11"/>
      <c r="M31" s="11">
        <v>-2.0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8"/>
      <c r="BA31" s="8"/>
      <c r="BB31" s="8"/>
      <c r="BC31" s="8"/>
      <c r="BD31" s="8"/>
      <c r="BE31" s="8"/>
    </row>
    <row r="32" ht="15.75" customHeight="1">
      <c r="A32" s="11" t="s">
        <v>67</v>
      </c>
      <c r="B32" s="11">
        <v>1.0</v>
      </c>
      <c r="C32" s="11" t="s">
        <v>68</v>
      </c>
      <c r="D32" s="11">
        <v>4.0</v>
      </c>
      <c r="E32" s="11">
        <v>-10.0</v>
      </c>
      <c r="F32" s="11"/>
      <c r="G32" s="11"/>
      <c r="H32" s="11">
        <v>2.0</v>
      </c>
      <c r="I32" s="11"/>
      <c r="J32" s="11">
        <v>2.0</v>
      </c>
      <c r="K32" s="11"/>
      <c r="L32" s="11"/>
      <c r="M32" s="1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8"/>
      <c r="BA32" s="8"/>
      <c r="BB32" s="8"/>
      <c r="BC32" s="8"/>
      <c r="BD32" s="8"/>
      <c r="BE32" s="8"/>
    </row>
    <row r="33" ht="15.75" customHeight="1">
      <c r="A33" s="11" t="s">
        <v>69</v>
      </c>
      <c r="B33" s="11">
        <v>4.0</v>
      </c>
      <c r="C33" s="11" t="s">
        <v>68</v>
      </c>
      <c r="D33" s="11">
        <v>4.0</v>
      </c>
      <c r="E33" s="11">
        <v>-5.0</v>
      </c>
      <c r="F33" s="11">
        <v>-5.0</v>
      </c>
      <c r="G33" s="11"/>
      <c r="H33" s="11">
        <v>1.0</v>
      </c>
      <c r="I33" s="11"/>
      <c r="J33" s="11">
        <v>1.0</v>
      </c>
      <c r="K33" s="11"/>
      <c r="L33" s="11"/>
      <c r="M33" s="11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8"/>
      <c r="BA33" s="8"/>
      <c r="BB33" s="8"/>
      <c r="BC33" s="8"/>
      <c r="BD33" s="8"/>
      <c r="BE33" s="8"/>
    </row>
    <row r="34" ht="15.75" customHeight="1">
      <c r="A34" s="11" t="s">
        <v>70</v>
      </c>
      <c r="B34" s="11">
        <v>6.0</v>
      </c>
      <c r="C34" s="11" t="s">
        <v>71</v>
      </c>
      <c r="D34" s="11">
        <v>8.0</v>
      </c>
      <c r="E34" s="11">
        <v>15.0</v>
      </c>
      <c r="F34" s="11">
        <v>15.0</v>
      </c>
      <c r="G34" s="11"/>
      <c r="H34" s="11"/>
      <c r="I34" s="11"/>
      <c r="J34" s="11">
        <v>5.0</v>
      </c>
      <c r="K34" s="11"/>
      <c r="L34" s="11"/>
      <c r="M34" s="11">
        <v>5.0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8"/>
      <c r="BA34" s="8"/>
      <c r="BB34" s="8"/>
      <c r="BC34" s="8"/>
      <c r="BD34" s="8"/>
      <c r="BE34" s="8"/>
    </row>
    <row r="35" ht="15.75" customHeight="1">
      <c r="A35" s="11" t="s">
        <v>72</v>
      </c>
      <c r="B35" s="11">
        <v>3.0</v>
      </c>
      <c r="C35" s="11" t="s">
        <v>73</v>
      </c>
      <c r="D35" s="11">
        <v>4.0</v>
      </c>
      <c r="E35" s="11">
        <v>5.0</v>
      </c>
      <c r="F35" s="11"/>
      <c r="G35" s="11"/>
      <c r="H35" s="11"/>
      <c r="I35" s="11"/>
      <c r="J35" s="11"/>
      <c r="K35" s="11"/>
      <c r="L35" s="11"/>
      <c r="M35" s="11">
        <v>1.0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8"/>
      <c r="BA35" s="8"/>
      <c r="BB35" s="8"/>
      <c r="BC35" s="8"/>
      <c r="BD35" s="8"/>
      <c r="BE35" s="8"/>
    </row>
    <row r="36" ht="15.75" customHeight="1">
      <c r="A36" s="11" t="s">
        <v>74</v>
      </c>
      <c r="B36" s="11">
        <v>3.0</v>
      </c>
      <c r="C36" s="11" t="s">
        <v>75</v>
      </c>
      <c r="D36" s="11">
        <v>4.0</v>
      </c>
      <c r="E36" s="11"/>
      <c r="F36" s="11"/>
      <c r="G36" s="11"/>
      <c r="H36" s="11"/>
      <c r="I36" s="11">
        <v>3.0</v>
      </c>
      <c r="J36" s="11"/>
      <c r="K36" s="11"/>
      <c r="L36" s="11"/>
      <c r="M36" s="11">
        <v>-2.0</v>
      </c>
      <c r="N36" s="7"/>
      <c r="O36" s="7"/>
      <c r="P36" s="7"/>
      <c r="Q36" s="12"/>
      <c r="R36" s="7"/>
      <c r="S36" s="7"/>
      <c r="T36" s="7"/>
      <c r="U36" s="7"/>
      <c r="V36" s="7"/>
      <c r="W36" s="7"/>
      <c r="X36" s="7"/>
      <c r="Y36" s="7"/>
      <c r="Z36" s="7"/>
      <c r="AA36" s="7"/>
      <c r="AB36" s="12"/>
      <c r="AC36" s="12"/>
      <c r="AD36" s="7"/>
      <c r="AE36" s="12"/>
      <c r="AF36" s="7"/>
      <c r="AG36" s="7"/>
      <c r="AH36" s="12"/>
      <c r="AI36" s="7"/>
      <c r="AJ36" s="7"/>
      <c r="AK36" s="7"/>
      <c r="AL36" s="12"/>
      <c r="AM36" s="12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12"/>
      <c r="AZ36" s="8"/>
      <c r="BA36" s="8"/>
      <c r="BB36" s="8"/>
      <c r="BC36" s="8"/>
      <c r="BD36" s="8"/>
      <c r="BE36" s="8"/>
    </row>
    <row r="37" ht="15.75" customHeight="1">
      <c r="A37" s="11"/>
      <c r="B37" s="11">
        <f>sum(B17:B36)</f>
        <v>80</v>
      </c>
      <c r="C37" s="11"/>
      <c r="D37" s="11"/>
      <c r="E37" s="11">
        <f t="shared" ref="E37:M37" si="1">sum(E17:E36)</f>
        <v>25</v>
      </c>
      <c r="F37" s="11">
        <f t="shared" si="1"/>
        <v>90</v>
      </c>
      <c r="G37" s="11">
        <f t="shared" si="1"/>
        <v>5</v>
      </c>
      <c r="H37" s="11">
        <f t="shared" si="1"/>
        <v>13</v>
      </c>
      <c r="I37" s="11">
        <f t="shared" si="1"/>
        <v>15</v>
      </c>
      <c r="J37" s="11">
        <f t="shared" si="1"/>
        <v>17</v>
      </c>
      <c r="K37" s="11">
        <f t="shared" si="1"/>
        <v>18</v>
      </c>
      <c r="L37" s="11">
        <f t="shared" si="1"/>
        <v>6</v>
      </c>
      <c r="M37" s="11">
        <f t="shared" si="1"/>
        <v>4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12"/>
      <c r="AC37" s="12"/>
      <c r="AD37" s="7"/>
      <c r="AE37" s="7"/>
      <c r="AF37" s="7"/>
      <c r="AG37" s="7"/>
      <c r="AH37" s="7"/>
      <c r="AI37" s="7"/>
      <c r="AJ37" s="7"/>
      <c r="AK37" s="7"/>
      <c r="AL37" s="12"/>
      <c r="AM37" s="12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12"/>
      <c r="AZ37" s="8"/>
      <c r="BA37" s="8"/>
      <c r="BB37" s="8"/>
      <c r="BC37" s="8"/>
      <c r="BD37" s="8"/>
      <c r="BE37" s="8"/>
    </row>
    <row r="38" ht="15.75" customHeight="1">
      <c r="A38" s="16"/>
      <c r="B38" s="16"/>
      <c r="C38" s="16"/>
      <c r="D38" s="16"/>
      <c r="E38" s="12"/>
      <c r="F38" s="12"/>
      <c r="G38" s="12"/>
      <c r="H38" s="12"/>
      <c r="I38" s="12"/>
      <c r="J38" s="12"/>
      <c r="K38" s="12"/>
      <c r="L38" s="12"/>
      <c r="M38" s="12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12"/>
      <c r="AC38" s="12"/>
      <c r="AD38" s="7"/>
      <c r="AE38" s="7"/>
      <c r="AF38" s="7"/>
      <c r="AG38" s="7"/>
      <c r="AH38" s="7"/>
      <c r="AI38" s="7"/>
      <c r="AJ38" s="7"/>
      <c r="AK38" s="7"/>
      <c r="AL38" s="12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12"/>
      <c r="AZ38" s="8"/>
      <c r="BA38" s="8"/>
      <c r="BB38" s="8"/>
      <c r="BC38" s="8"/>
      <c r="BD38" s="8"/>
      <c r="BE38" s="8"/>
    </row>
    <row r="39" ht="15.75" customHeight="1">
      <c r="A39" s="17" t="s">
        <v>46</v>
      </c>
      <c r="B39" s="17" t="s">
        <v>47</v>
      </c>
      <c r="C39" s="17" t="s">
        <v>76</v>
      </c>
      <c r="D39" s="17" t="s">
        <v>77</v>
      </c>
      <c r="E39" s="12"/>
      <c r="F39" s="12"/>
      <c r="G39" s="12"/>
      <c r="H39" s="12"/>
      <c r="I39" s="12"/>
      <c r="J39" s="12"/>
      <c r="K39" s="12"/>
      <c r="L39" s="12"/>
      <c r="M39" s="12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12"/>
      <c r="AC39" s="12"/>
      <c r="AD39" s="7"/>
      <c r="AE39" s="7"/>
      <c r="AF39" s="7"/>
      <c r="AG39" s="7"/>
      <c r="AH39" s="7"/>
      <c r="AI39" s="7"/>
      <c r="AJ39" s="7"/>
      <c r="AK39" s="7"/>
      <c r="AL39" s="12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12"/>
      <c r="AZ39" s="8"/>
      <c r="BA39" s="8"/>
      <c r="BB39" s="8"/>
      <c r="BC39" s="8"/>
      <c r="BD39" s="8"/>
      <c r="BE39" s="8"/>
    </row>
    <row r="40" ht="15.75" customHeight="1">
      <c r="A40" s="11" t="s">
        <v>49</v>
      </c>
      <c r="B40" s="11">
        <f>D17+D18+D19</f>
        <v>16</v>
      </c>
      <c r="C40" s="11">
        <f>B40/8+2</f>
        <v>4</v>
      </c>
      <c r="D40" s="11">
        <v>48.0</v>
      </c>
      <c r="E40" s="12"/>
      <c r="F40" s="12"/>
      <c r="G40" s="12"/>
      <c r="H40" s="12"/>
      <c r="I40" s="12"/>
      <c r="J40" s="12"/>
      <c r="K40" s="12"/>
      <c r="L40" s="12"/>
      <c r="M40" s="12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12"/>
      <c r="AC40" s="12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12"/>
      <c r="AZ40" s="8"/>
      <c r="BA40" s="8"/>
      <c r="BB40" s="8"/>
      <c r="BC40" s="8"/>
      <c r="BD40" s="8"/>
      <c r="BE40" s="8"/>
    </row>
    <row r="41" ht="15.75" customHeight="1">
      <c r="A41" s="11" t="s">
        <v>53</v>
      </c>
      <c r="B41" s="11">
        <f>D20</f>
        <v>8</v>
      </c>
      <c r="C41" s="11">
        <f t="shared" ref="C41:C42" si="2">(B41/8)+2</f>
        <v>3</v>
      </c>
      <c r="D41" s="11">
        <v>35.0</v>
      </c>
      <c r="E41" s="12"/>
      <c r="F41" s="12"/>
      <c r="G41" s="12"/>
      <c r="H41" s="12"/>
      <c r="I41" s="12"/>
      <c r="J41" s="12"/>
      <c r="K41" s="12"/>
      <c r="L41" s="12"/>
      <c r="M41" s="12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2"/>
      <c r="AC41" s="12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12"/>
      <c r="AZ41" s="12"/>
      <c r="BA41" s="12"/>
      <c r="BB41" s="12"/>
      <c r="BC41" s="12"/>
      <c r="BD41" s="12"/>
      <c r="BE41" s="12"/>
    </row>
    <row r="42" ht="15.75" customHeight="1">
      <c r="A42" s="11" t="s">
        <v>55</v>
      </c>
      <c r="B42" s="11">
        <f>D21+D22+D23+D24+D25+D26</f>
        <v>32</v>
      </c>
      <c r="C42" s="11">
        <f t="shared" si="2"/>
        <v>6</v>
      </c>
      <c r="D42" s="11">
        <v>40.0</v>
      </c>
      <c r="E42" s="12"/>
      <c r="F42" s="12"/>
      <c r="G42" s="12"/>
      <c r="H42" s="12"/>
      <c r="I42" s="12"/>
      <c r="J42" s="12"/>
      <c r="K42" s="12"/>
      <c r="L42" s="12"/>
      <c r="M42" s="12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12"/>
      <c r="AC42" s="12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12"/>
      <c r="AZ42" s="12"/>
      <c r="BA42" s="12"/>
      <c r="BB42" s="12"/>
      <c r="BC42" s="12"/>
      <c r="BD42" s="12"/>
      <c r="BE42" s="12"/>
    </row>
    <row r="43" ht="15.75" customHeight="1">
      <c r="A43" s="11" t="s">
        <v>62</v>
      </c>
      <c r="B43" s="11">
        <f>D27+D28+D29+D30+D31</f>
        <v>24</v>
      </c>
      <c r="C43" s="11">
        <f t="shared" ref="C43:C45" si="3">B43/8+2</f>
        <v>5</v>
      </c>
      <c r="D43" s="11">
        <v>35.0</v>
      </c>
      <c r="E43" s="12"/>
      <c r="F43" s="12"/>
      <c r="G43" s="12"/>
      <c r="H43" s="12"/>
      <c r="I43" s="12"/>
      <c r="J43" s="12"/>
      <c r="K43" s="12"/>
      <c r="L43" s="12"/>
      <c r="M43" s="12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12"/>
      <c r="AC43" s="12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12"/>
      <c r="AZ43" s="12"/>
      <c r="BA43" s="12"/>
      <c r="BB43" s="12"/>
      <c r="BC43" s="12"/>
      <c r="BD43" s="12"/>
      <c r="BE43" s="12"/>
    </row>
    <row r="44" ht="15.75" customHeight="1">
      <c r="A44" s="11" t="s">
        <v>68</v>
      </c>
      <c r="B44" s="11">
        <f>D32+D33</f>
        <v>8</v>
      </c>
      <c r="C44" s="11">
        <f t="shared" si="3"/>
        <v>3</v>
      </c>
      <c r="D44" s="11">
        <v>20.0</v>
      </c>
      <c r="E44" s="12"/>
      <c r="F44" s="12"/>
      <c r="G44" s="12"/>
      <c r="H44" s="12"/>
      <c r="I44" s="12"/>
      <c r="J44" s="12"/>
      <c r="K44" s="12"/>
      <c r="L44" s="12"/>
      <c r="M44" s="12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12"/>
      <c r="AC44" s="12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12"/>
      <c r="AZ44" s="12"/>
      <c r="BA44" s="12"/>
      <c r="BB44" s="12"/>
      <c r="BC44" s="12"/>
      <c r="BD44" s="12"/>
      <c r="BE44" s="12"/>
    </row>
    <row r="45" ht="15.75" customHeight="1">
      <c r="A45" s="18" t="s">
        <v>71</v>
      </c>
      <c r="B45" s="18">
        <f>D34</f>
        <v>8</v>
      </c>
      <c r="C45" s="18">
        <f t="shared" si="3"/>
        <v>3</v>
      </c>
      <c r="D45" s="18">
        <v>0.15</v>
      </c>
      <c r="E45" s="12"/>
      <c r="F45" s="12"/>
      <c r="G45" s="12"/>
      <c r="H45" s="12"/>
      <c r="I45" s="12"/>
      <c r="J45" s="12"/>
      <c r="K45" s="12"/>
      <c r="L45" s="12"/>
      <c r="M45" s="12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2"/>
      <c r="AC45" s="12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12"/>
      <c r="AZ45" s="12"/>
      <c r="BA45" s="12"/>
      <c r="BB45" s="12"/>
      <c r="BC45" s="12"/>
      <c r="BD45" s="12"/>
      <c r="BE45" s="12"/>
    </row>
    <row r="46" ht="15.75" customHeight="1">
      <c r="A46" s="19"/>
      <c r="B46" s="19"/>
      <c r="C46" s="19"/>
      <c r="D46" s="19"/>
      <c r="E46" s="12"/>
      <c r="F46" s="12"/>
      <c r="G46" s="12"/>
      <c r="H46" s="12"/>
      <c r="I46" s="12"/>
      <c r="J46" s="12"/>
      <c r="K46" s="12"/>
      <c r="L46" s="12"/>
      <c r="M46" s="12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12"/>
      <c r="AC46" s="12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12"/>
      <c r="AZ46" s="12"/>
      <c r="BA46" s="12"/>
      <c r="BB46" s="12"/>
      <c r="BC46" s="12"/>
      <c r="BD46" s="12"/>
      <c r="BE46" s="12"/>
    </row>
    <row r="47" ht="15.75" customHeight="1">
      <c r="A47" s="20"/>
      <c r="B47" s="20"/>
      <c r="C47" s="20"/>
      <c r="D47" s="20"/>
      <c r="E47" s="12"/>
      <c r="F47" s="12"/>
      <c r="G47" s="12"/>
      <c r="H47" s="12"/>
      <c r="I47" s="12"/>
      <c r="J47" s="12"/>
      <c r="K47" s="12"/>
      <c r="L47" s="12"/>
      <c r="M47" s="12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12"/>
      <c r="AC47" s="12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12"/>
      <c r="AZ47" s="12"/>
      <c r="BA47" s="12"/>
      <c r="BB47" s="12"/>
      <c r="BC47" s="12"/>
      <c r="BD47" s="12"/>
      <c r="BE47" s="12"/>
    </row>
    <row r="48" ht="15.75" customHeight="1">
      <c r="A48" s="17" t="s">
        <v>78</v>
      </c>
      <c r="B48" s="17" t="s">
        <v>79</v>
      </c>
      <c r="C48" s="17"/>
      <c r="D48" s="17"/>
      <c r="E48" s="12"/>
      <c r="F48" s="12"/>
      <c r="G48" s="12"/>
      <c r="H48" s="12"/>
      <c r="I48" s="12"/>
      <c r="J48" s="12"/>
      <c r="K48" s="12"/>
      <c r="L48" s="12"/>
      <c r="M48" s="12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12"/>
      <c r="AC48" s="12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12"/>
      <c r="AZ48" s="12"/>
      <c r="BA48" s="12"/>
      <c r="BB48" s="12"/>
      <c r="BC48" s="12"/>
      <c r="BD48" s="12"/>
      <c r="BE48" s="12"/>
    </row>
    <row r="49" ht="15.75" customHeight="1">
      <c r="A49" s="11" t="s">
        <v>75</v>
      </c>
      <c r="B49" s="11"/>
      <c r="C49" s="11">
        <v>3.0</v>
      </c>
      <c r="D49" s="11">
        <v>35.0</v>
      </c>
      <c r="E49" s="12"/>
      <c r="F49" s="12"/>
      <c r="G49" s="12"/>
      <c r="H49" s="12"/>
      <c r="I49" s="12"/>
      <c r="J49" s="12"/>
      <c r="K49" s="12"/>
      <c r="L49" s="12"/>
      <c r="M49" s="12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12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12"/>
      <c r="AY49" s="12"/>
      <c r="AZ49" s="12"/>
      <c r="BA49" s="12"/>
      <c r="BB49" s="12"/>
      <c r="BC49" s="12"/>
      <c r="BD49" s="12"/>
      <c r="BE49" s="12"/>
    </row>
    <row r="50" ht="15.75" customHeight="1">
      <c r="A50" s="11" t="s">
        <v>80</v>
      </c>
      <c r="B50" s="11"/>
      <c r="C50" s="11">
        <v>2.0</v>
      </c>
      <c r="D50" s="11">
        <v>2.0</v>
      </c>
      <c r="E50" s="12"/>
      <c r="F50" s="12"/>
      <c r="G50" s="12"/>
      <c r="H50" s="12"/>
      <c r="I50" s="12"/>
      <c r="J50" s="12"/>
      <c r="K50" s="12"/>
      <c r="L50" s="12"/>
      <c r="M50" s="12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12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12"/>
      <c r="AY50" s="12"/>
      <c r="AZ50" s="12"/>
      <c r="BA50" s="12"/>
      <c r="BB50" s="12"/>
      <c r="BC50" s="12"/>
      <c r="BD50" s="12"/>
      <c r="BE50" s="12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12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12"/>
      <c r="AQ51" s="7"/>
      <c r="AR51" s="7"/>
      <c r="AS51" s="7"/>
      <c r="AT51" s="7"/>
      <c r="AU51" s="7"/>
      <c r="AV51" s="7"/>
      <c r="AW51" s="7"/>
      <c r="AX51" s="7"/>
      <c r="AY51" s="7"/>
      <c r="AZ51" s="12"/>
      <c r="BA51" s="12"/>
      <c r="BB51" s="12"/>
      <c r="BC51" s="12"/>
      <c r="BD51" s="12"/>
      <c r="BE51" s="12"/>
    </row>
    <row r="52" ht="15.75" customHeight="1">
      <c r="A52" s="1"/>
      <c r="B52" s="1" t="s">
        <v>81</v>
      </c>
      <c r="C52" s="11" t="s">
        <v>82</v>
      </c>
      <c r="D52" s="11" t="s">
        <v>27</v>
      </c>
      <c r="E52" s="11" t="s">
        <v>30</v>
      </c>
      <c r="F52" s="1" t="s">
        <v>32</v>
      </c>
      <c r="G52" s="1" t="s">
        <v>34</v>
      </c>
      <c r="H52" s="1" t="s">
        <v>36</v>
      </c>
      <c r="I52" s="1" t="s">
        <v>37</v>
      </c>
      <c r="J52" s="1" t="s">
        <v>38</v>
      </c>
      <c r="K52" s="1" t="s">
        <v>39</v>
      </c>
      <c r="L52" s="1" t="s">
        <v>40</v>
      </c>
      <c r="M52" s="1" t="s">
        <v>83</v>
      </c>
      <c r="N52" s="1" t="s">
        <v>84</v>
      </c>
      <c r="O52" s="11" t="s">
        <v>85</v>
      </c>
      <c r="P52" s="11" t="s">
        <v>86</v>
      </c>
      <c r="Q52" s="1" t="s">
        <v>87</v>
      </c>
      <c r="R52" s="1" t="s">
        <v>88</v>
      </c>
      <c r="S52" s="11" t="s">
        <v>89</v>
      </c>
      <c r="T52" s="11" t="s">
        <v>33</v>
      </c>
      <c r="U52" s="11" t="s">
        <v>90</v>
      </c>
      <c r="V52" s="11" t="s">
        <v>91</v>
      </c>
      <c r="W52" s="21" t="s">
        <v>92</v>
      </c>
      <c r="X52" s="21" t="s">
        <v>93</v>
      </c>
      <c r="Y52" s="21" t="s">
        <v>94</v>
      </c>
      <c r="Z52" s="1" t="s">
        <v>95</v>
      </c>
      <c r="AA52" s="1" t="s">
        <v>96</v>
      </c>
      <c r="AB52" s="21" t="s">
        <v>97</v>
      </c>
      <c r="AC52" s="1" t="s">
        <v>42</v>
      </c>
      <c r="AD52" s="1" t="s">
        <v>43</v>
      </c>
      <c r="AE52" s="1" t="s">
        <v>98</v>
      </c>
      <c r="AF52" s="11" t="s">
        <v>99</v>
      </c>
      <c r="AG52" s="11" t="s">
        <v>68</v>
      </c>
      <c r="AH52" s="11" t="s">
        <v>62</v>
      </c>
      <c r="AI52" s="11" t="s">
        <v>100</v>
      </c>
      <c r="AJ52" s="11" t="s">
        <v>101</v>
      </c>
      <c r="AK52" s="11" t="s">
        <v>102</v>
      </c>
      <c r="AL52" s="11" t="s">
        <v>103</v>
      </c>
      <c r="AM52" s="22" t="s">
        <v>104</v>
      </c>
      <c r="AN52" s="11" t="s">
        <v>71</v>
      </c>
      <c r="AO52" s="11" t="s">
        <v>105</v>
      </c>
      <c r="AP52" s="11" t="s">
        <v>106</v>
      </c>
      <c r="AQ52" s="11" t="s">
        <v>107</v>
      </c>
      <c r="AR52" s="11" t="s">
        <v>108</v>
      </c>
      <c r="AS52" s="11" t="s">
        <v>109</v>
      </c>
      <c r="AT52" s="11" t="s">
        <v>110</v>
      </c>
      <c r="AU52" s="1" t="s">
        <v>111</v>
      </c>
      <c r="AV52" s="1" t="s">
        <v>112</v>
      </c>
      <c r="AW52" s="23" t="s">
        <v>113</v>
      </c>
      <c r="AX52" s="23" t="s">
        <v>114</v>
      </c>
      <c r="AY52" s="24" t="s">
        <v>115</v>
      </c>
      <c r="AZ52" s="11" t="s">
        <v>116</v>
      </c>
      <c r="BA52" s="1" t="s">
        <v>117</v>
      </c>
      <c r="BB52" s="1" t="s">
        <v>118</v>
      </c>
      <c r="BC52" s="1" t="s">
        <v>119</v>
      </c>
      <c r="BD52" s="1" t="s">
        <v>120</v>
      </c>
      <c r="BE52" s="1" t="s">
        <v>121</v>
      </c>
    </row>
    <row r="53" ht="15.75" customHeight="1">
      <c r="A53" s="1" t="s">
        <v>122</v>
      </c>
      <c r="B53" s="25" t="s">
        <v>123</v>
      </c>
      <c r="C53" s="15"/>
      <c r="D53" s="15"/>
      <c r="E53" s="15"/>
      <c r="F53" s="15"/>
      <c r="G53" s="26"/>
      <c r="H53" s="15"/>
      <c r="I53" s="15"/>
      <c r="J53" s="27">
        <v>15.0</v>
      </c>
      <c r="K53" s="27">
        <v>15.0</v>
      </c>
      <c r="L53" s="27">
        <v>15.0</v>
      </c>
      <c r="M53" s="25">
        <v>40.0</v>
      </c>
      <c r="N53" s="26"/>
      <c r="O53" s="15"/>
      <c r="P53" s="15"/>
      <c r="Q53" s="25">
        <v>40.0</v>
      </c>
      <c r="R53" s="25">
        <v>21.0</v>
      </c>
      <c r="S53" s="27">
        <v>232.0</v>
      </c>
      <c r="T53" s="15"/>
      <c r="U53" s="15"/>
      <c r="V53" s="15"/>
      <c r="W53" s="28"/>
      <c r="X53" s="29">
        <v>250.0</v>
      </c>
      <c r="Y53" s="28"/>
      <c r="Z53" s="26"/>
      <c r="AA53" s="1">
        <f t="shared" ref="AA53:AA57" si="4">Z53/1024*1000</f>
        <v>0</v>
      </c>
      <c r="AB53" s="28"/>
      <c r="AC53" s="26"/>
      <c r="AD53" s="26"/>
      <c r="AE53" s="26"/>
      <c r="AF53" s="15"/>
      <c r="AG53" s="15"/>
      <c r="AH53" s="15"/>
      <c r="AI53" s="15"/>
      <c r="AJ53" s="15"/>
      <c r="AK53" s="15"/>
      <c r="AL53" s="15"/>
      <c r="AM53" s="30"/>
      <c r="AN53" s="15"/>
      <c r="AO53" s="15"/>
      <c r="AP53" s="15"/>
      <c r="AQ53" s="15"/>
      <c r="AR53" s="15"/>
      <c r="AS53" s="15"/>
      <c r="AT53" s="15"/>
      <c r="AU53" s="26"/>
      <c r="AV53" s="26"/>
      <c r="AW53" s="15"/>
      <c r="AX53" s="28"/>
      <c r="AY53" s="28"/>
      <c r="AZ53" s="27">
        <v>200.0</v>
      </c>
      <c r="BA53" s="25">
        <v>288.0</v>
      </c>
      <c r="BB53" s="25">
        <v>250.0</v>
      </c>
      <c r="BC53" s="25">
        <v>250.0</v>
      </c>
      <c r="BD53" s="25">
        <v>250.0</v>
      </c>
      <c r="BE53" s="26"/>
    </row>
    <row r="54" ht="15.75" customHeight="1">
      <c r="A54" s="1" t="s">
        <v>124</v>
      </c>
      <c r="B54" s="26"/>
      <c r="C54" s="15"/>
      <c r="D54" s="15"/>
      <c r="E54" s="15"/>
      <c r="F54" s="15"/>
      <c r="G54" s="26"/>
      <c r="H54" s="15"/>
      <c r="I54" s="15"/>
      <c r="J54" s="15"/>
      <c r="K54" s="15"/>
      <c r="L54" s="15"/>
      <c r="M54" s="26"/>
      <c r="N54" s="26"/>
      <c r="O54" s="15"/>
      <c r="P54" s="15"/>
      <c r="Q54" s="26"/>
      <c r="R54" s="26"/>
      <c r="S54" s="15"/>
      <c r="T54" s="15"/>
      <c r="U54" s="15"/>
      <c r="V54" s="15"/>
      <c r="W54" s="28"/>
      <c r="X54" s="28"/>
      <c r="Y54" s="28"/>
      <c r="Z54" s="26"/>
      <c r="AA54" s="1">
        <f t="shared" si="4"/>
        <v>0</v>
      </c>
      <c r="AB54" s="28"/>
      <c r="AC54" s="26"/>
      <c r="AD54" s="26"/>
      <c r="AE54" s="26"/>
      <c r="AF54" s="15"/>
      <c r="AG54" s="15"/>
      <c r="AH54" s="15"/>
      <c r="AI54" s="15"/>
      <c r="AJ54" s="15"/>
      <c r="AK54" s="15"/>
      <c r="AL54" s="15"/>
      <c r="AM54" s="30"/>
      <c r="AN54" s="15"/>
      <c r="AO54" s="15"/>
      <c r="AP54" s="15"/>
      <c r="AQ54" s="15"/>
      <c r="AR54" s="15"/>
      <c r="AS54" s="15"/>
      <c r="AT54" s="15"/>
      <c r="AU54" s="26"/>
      <c r="AV54" s="26"/>
      <c r="AW54" s="15"/>
      <c r="AX54" s="28"/>
      <c r="AY54" s="28"/>
      <c r="AZ54" s="15"/>
      <c r="BA54" s="26"/>
      <c r="BB54" s="26"/>
      <c r="BC54" s="26"/>
      <c r="BD54" s="26"/>
      <c r="BE54" s="26"/>
    </row>
    <row r="55" ht="15.75" customHeight="1">
      <c r="A55" s="1" t="s">
        <v>125</v>
      </c>
      <c r="B55" s="25" t="s">
        <v>126</v>
      </c>
      <c r="C55" s="15"/>
      <c r="D55" s="15"/>
      <c r="E55" s="27">
        <v>40.0</v>
      </c>
      <c r="F55" s="15"/>
      <c r="G55" s="26"/>
      <c r="H55" s="15"/>
      <c r="I55" s="15"/>
      <c r="J55" s="27">
        <v>15.0</v>
      </c>
      <c r="K55" s="27">
        <v>15.0</v>
      </c>
      <c r="L55" s="15"/>
      <c r="M55" s="25">
        <v>50.0</v>
      </c>
      <c r="N55" s="26"/>
      <c r="O55" s="15"/>
      <c r="P55" s="15"/>
      <c r="Q55" s="25">
        <v>50.0</v>
      </c>
      <c r="R55" s="25">
        <v>60.0</v>
      </c>
      <c r="S55" s="27">
        <v>248.0</v>
      </c>
      <c r="T55" s="15"/>
      <c r="U55" s="15"/>
      <c r="V55" s="15"/>
      <c r="W55" s="28"/>
      <c r="X55" s="29">
        <v>242.0</v>
      </c>
      <c r="Y55" s="28"/>
      <c r="Z55" s="26"/>
      <c r="AA55" s="1">
        <f t="shared" si="4"/>
        <v>0</v>
      </c>
      <c r="AB55" s="28"/>
      <c r="AC55" s="26"/>
      <c r="AD55" s="26"/>
      <c r="AE55" s="26"/>
      <c r="AF55" s="15"/>
      <c r="AG55" s="15"/>
      <c r="AH55" s="15"/>
      <c r="AI55" s="15"/>
      <c r="AJ55" s="15"/>
      <c r="AK55" s="15"/>
      <c r="AL55" s="27">
        <v>10.0</v>
      </c>
      <c r="AM55" s="30"/>
      <c r="AN55" s="15"/>
      <c r="AO55" s="15"/>
      <c r="AP55" s="15"/>
      <c r="AQ55" s="15"/>
      <c r="AR55" s="15"/>
      <c r="AS55" s="15"/>
      <c r="AT55" s="15"/>
      <c r="AU55" s="26"/>
      <c r="AV55" s="26"/>
      <c r="AW55" s="15"/>
      <c r="AX55" s="29" t="s">
        <v>127</v>
      </c>
      <c r="AY55" s="28"/>
      <c r="AZ55" s="27">
        <v>154.0</v>
      </c>
      <c r="BA55" s="25">
        <v>216.0</v>
      </c>
      <c r="BB55" s="26">
        <v>242.0</v>
      </c>
      <c r="BC55" s="25">
        <v>242.0</v>
      </c>
      <c r="BD55" s="25">
        <v>255.0</v>
      </c>
      <c r="BE55" s="26"/>
    </row>
    <row r="56" ht="15.75" customHeight="1">
      <c r="A56" s="1" t="s">
        <v>128</v>
      </c>
      <c r="B56" s="26"/>
      <c r="C56" s="15"/>
      <c r="D56" s="15"/>
      <c r="E56" s="15"/>
      <c r="F56" s="15"/>
      <c r="G56" s="26"/>
      <c r="H56" s="15"/>
      <c r="I56" s="15"/>
      <c r="J56" s="15"/>
      <c r="K56" s="15"/>
      <c r="L56" s="15"/>
      <c r="M56" s="26"/>
      <c r="N56" s="26"/>
      <c r="O56" s="15"/>
      <c r="P56" s="15"/>
      <c r="Q56" s="26"/>
      <c r="R56" s="26"/>
      <c r="S56" s="15"/>
      <c r="T56" s="15"/>
      <c r="U56" s="15"/>
      <c r="V56" s="15"/>
      <c r="W56" s="28"/>
      <c r="X56" s="28"/>
      <c r="Y56" s="28"/>
      <c r="Z56" s="26"/>
      <c r="AA56" s="1">
        <f t="shared" si="4"/>
        <v>0</v>
      </c>
      <c r="AB56" s="28"/>
      <c r="AC56" s="26"/>
      <c r="AD56" s="26"/>
      <c r="AE56" s="26"/>
      <c r="AF56" s="15"/>
      <c r="AG56" s="15"/>
      <c r="AH56" s="15"/>
      <c r="AI56" s="15"/>
      <c r="AJ56" s="15"/>
      <c r="AK56" s="15"/>
      <c r="AL56" s="15"/>
      <c r="AM56" s="30"/>
      <c r="AN56" s="15"/>
      <c r="AO56" s="15"/>
      <c r="AP56" s="15"/>
      <c r="AQ56" s="15"/>
      <c r="AR56" s="15"/>
      <c r="AS56" s="15"/>
      <c r="AT56" s="15"/>
      <c r="AU56" s="26"/>
      <c r="AV56" s="26"/>
      <c r="AW56" s="15"/>
      <c r="AX56" s="28"/>
      <c r="AY56" s="28"/>
      <c r="AZ56" s="15"/>
      <c r="BA56" s="26"/>
      <c r="BB56" s="26"/>
      <c r="BC56" s="26"/>
      <c r="BD56" s="26"/>
      <c r="BE56" s="26"/>
    </row>
    <row r="57" ht="15.75" customHeight="1">
      <c r="A57" s="1" t="s">
        <v>129</v>
      </c>
      <c r="B57" s="26"/>
      <c r="C57" s="15"/>
      <c r="D57" s="15"/>
      <c r="E57" s="15"/>
      <c r="F57" s="15"/>
      <c r="G57" s="26"/>
      <c r="H57" s="15"/>
      <c r="I57" s="15"/>
      <c r="J57" s="15"/>
      <c r="K57" s="15"/>
      <c r="L57" s="15"/>
      <c r="M57" s="26"/>
      <c r="N57" s="26"/>
      <c r="O57" s="15"/>
      <c r="P57" s="15"/>
      <c r="Q57" s="26"/>
      <c r="R57" s="26"/>
      <c r="S57" s="15"/>
      <c r="T57" s="15"/>
      <c r="U57" s="15"/>
      <c r="V57" s="15"/>
      <c r="W57" s="28"/>
      <c r="X57" s="28"/>
      <c r="Y57" s="28"/>
      <c r="Z57" s="26"/>
      <c r="AA57" s="1">
        <f t="shared" si="4"/>
        <v>0</v>
      </c>
      <c r="AB57" s="28"/>
      <c r="AC57" s="26"/>
      <c r="AD57" s="26"/>
      <c r="AE57" s="26"/>
      <c r="AF57" s="15"/>
      <c r="AG57" s="15"/>
      <c r="AH57" s="15"/>
      <c r="AI57" s="15"/>
      <c r="AJ57" s="15"/>
      <c r="AK57" s="15"/>
      <c r="AL57" s="15"/>
      <c r="AM57" s="30"/>
      <c r="AN57" s="15"/>
      <c r="AO57" s="15"/>
      <c r="AP57" s="15"/>
      <c r="AQ57" s="15"/>
      <c r="AR57" s="15"/>
      <c r="AS57" s="15"/>
      <c r="AT57" s="15"/>
      <c r="AU57" s="26"/>
      <c r="AV57" s="26"/>
      <c r="AW57" s="15"/>
      <c r="AX57" s="28"/>
      <c r="AY57" s="28"/>
      <c r="AZ57" s="15"/>
      <c r="BA57" s="26"/>
      <c r="BB57" s="26"/>
      <c r="BC57" s="26"/>
      <c r="BD57" s="26"/>
      <c r="BE57" s="26"/>
    </row>
    <row r="58" ht="15.75" customHeight="1">
      <c r="A58" s="6"/>
      <c r="B58" s="6"/>
      <c r="C58" s="12"/>
      <c r="D58" s="12"/>
      <c r="E58" s="12"/>
      <c r="F58" s="12"/>
      <c r="G58" s="6"/>
      <c r="H58" s="12"/>
      <c r="I58" s="12"/>
      <c r="J58" s="12"/>
      <c r="K58" s="12"/>
      <c r="L58" s="12"/>
      <c r="M58" s="6"/>
      <c r="N58" s="6"/>
      <c r="O58" s="12"/>
      <c r="P58" s="12"/>
      <c r="Q58" s="6"/>
      <c r="R58" s="6"/>
      <c r="S58" s="12"/>
      <c r="T58" s="12"/>
      <c r="U58" s="12"/>
      <c r="V58" s="12"/>
      <c r="W58" s="8"/>
      <c r="X58" s="8"/>
      <c r="Y58" s="8"/>
      <c r="Z58" s="6"/>
      <c r="AA58" s="6"/>
      <c r="AB58" s="8"/>
      <c r="AC58" s="6"/>
      <c r="AD58" s="6"/>
      <c r="AE58" s="6"/>
      <c r="AF58" s="12"/>
      <c r="AG58" s="12"/>
      <c r="AH58" s="12"/>
      <c r="AI58" s="12"/>
      <c r="AJ58" s="12"/>
      <c r="AK58" s="12"/>
      <c r="AL58" s="12"/>
      <c r="AN58" s="12"/>
      <c r="AO58" s="12"/>
      <c r="AP58" s="12"/>
      <c r="AQ58" s="12"/>
      <c r="AR58" s="12"/>
      <c r="AS58" s="12"/>
      <c r="AT58" s="12"/>
      <c r="AU58" s="6"/>
      <c r="AV58" s="6"/>
      <c r="AW58" s="7"/>
      <c r="AX58" s="7"/>
      <c r="AY58" s="7"/>
      <c r="AZ58" s="7"/>
      <c r="BA58" s="7"/>
      <c r="BB58" s="12"/>
      <c r="BC58" s="8"/>
      <c r="BD58" s="12"/>
      <c r="BE58" s="7"/>
    </row>
    <row r="59" ht="15.75" customHeight="1">
      <c r="A59" s="9"/>
      <c r="B59" s="10" t="s">
        <v>81</v>
      </c>
      <c r="C59" s="11" t="s">
        <v>82</v>
      </c>
      <c r="D59" s="11" t="s">
        <v>27</v>
      </c>
      <c r="E59" s="11" t="s">
        <v>30</v>
      </c>
      <c r="F59" s="1" t="s">
        <v>32</v>
      </c>
      <c r="G59" s="10" t="s">
        <v>34</v>
      </c>
      <c r="H59" s="1" t="s">
        <v>36</v>
      </c>
      <c r="I59" s="1" t="s">
        <v>37</v>
      </c>
      <c r="J59" s="1" t="s">
        <v>38</v>
      </c>
      <c r="K59" s="1" t="s">
        <v>39</v>
      </c>
      <c r="L59" s="1" t="s">
        <v>40</v>
      </c>
      <c r="M59" s="10" t="s">
        <v>83</v>
      </c>
      <c r="N59" s="10" t="s">
        <v>84</v>
      </c>
      <c r="O59" s="11" t="s">
        <v>85</v>
      </c>
      <c r="P59" s="11" t="s">
        <v>86</v>
      </c>
      <c r="Q59" s="1" t="s">
        <v>87</v>
      </c>
      <c r="R59" s="1" t="s">
        <v>88</v>
      </c>
      <c r="S59" s="11" t="s">
        <v>89</v>
      </c>
      <c r="T59" s="11" t="s">
        <v>33</v>
      </c>
      <c r="U59" s="11" t="s">
        <v>90</v>
      </c>
      <c r="V59" s="11" t="s">
        <v>91</v>
      </c>
      <c r="W59" s="21" t="s">
        <v>92</v>
      </c>
      <c r="X59" s="21" t="s">
        <v>93</v>
      </c>
      <c r="Y59" s="21" t="s">
        <v>94</v>
      </c>
      <c r="Z59" s="1" t="s">
        <v>95</v>
      </c>
      <c r="AA59" s="1" t="s">
        <v>96</v>
      </c>
      <c r="AB59" s="21" t="s">
        <v>97</v>
      </c>
      <c r="AC59" s="1" t="s">
        <v>42</v>
      </c>
      <c r="AD59" s="1" t="s">
        <v>43</v>
      </c>
      <c r="AE59" s="1" t="s">
        <v>98</v>
      </c>
      <c r="AF59" s="11" t="s">
        <v>99</v>
      </c>
      <c r="AG59" s="11" t="s">
        <v>68</v>
      </c>
      <c r="AH59" s="11" t="s">
        <v>62</v>
      </c>
      <c r="AI59" s="11" t="s">
        <v>100</v>
      </c>
      <c r="AJ59" s="11" t="s">
        <v>101</v>
      </c>
      <c r="AK59" s="11" t="s">
        <v>102</v>
      </c>
      <c r="AL59" s="11" t="s">
        <v>103</v>
      </c>
      <c r="AM59" s="22" t="s">
        <v>104</v>
      </c>
      <c r="AN59" s="11" t="s">
        <v>71</v>
      </c>
      <c r="AO59" s="11" t="s">
        <v>105</v>
      </c>
      <c r="AP59" s="11" t="s">
        <v>106</v>
      </c>
      <c r="AQ59" s="11" t="s">
        <v>107</v>
      </c>
      <c r="AR59" s="11" t="s">
        <v>108</v>
      </c>
      <c r="AS59" s="11" t="s">
        <v>109</v>
      </c>
      <c r="AT59" s="11" t="s">
        <v>110</v>
      </c>
      <c r="AU59" s="1" t="s">
        <v>111</v>
      </c>
      <c r="AV59" s="31" t="s">
        <v>130</v>
      </c>
      <c r="AW59" s="23" t="s">
        <v>113</v>
      </c>
      <c r="AX59" s="23" t="s">
        <v>114</v>
      </c>
      <c r="AY59" s="24" t="s">
        <v>115</v>
      </c>
      <c r="AZ59" s="32"/>
      <c r="BA59" s="7"/>
      <c r="BB59" s="12"/>
      <c r="BC59" s="8"/>
      <c r="BD59" s="12"/>
      <c r="BE59" s="7"/>
    </row>
    <row r="60" ht="15.75" customHeight="1">
      <c r="A60" s="9" t="s">
        <v>131</v>
      </c>
      <c r="B60" s="33" t="s">
        <v>132</v>
      </c>
      <c r="C60" s="27">
        <v>132.0</v>
      </c>
      <c r="D60" s="27">
        <v>66.0</v>
      </c>
      <c r="E60" s="27">
        <v>65.0</v>
      </c>
      <c r="F60" s="27">
        <v>28.0</v>
      </c>
      <c r="G60" s="33">
        <v>29.0</v>
      </c>
      <c r="H60" s="27">
        <v>28.0</v>
      </c>
      <c r="I60" s="27">
        <v>28.0</v>
      </c>
      <c r="J60" s="27">
        <v>34.0</v>
      </c>
      <c r="K60" s="27">
        <v>35.0</v>
      </c>
      <c r="L60" s="27">
        <v>30.0</v>
      </c>
      <c r="M60" s="33">
        <v>61.0</v>
      </c>
      <c r="N60" s="33">
        <v>61.0</v>
      </c>
      <c r="O60" s="15"/>
      <c r="P60" s="15"/>
      <c r="Q60" s="25">
        <v>61.0</v>
      </c>
      <c r="R60" s="25">
        <v>51.0</v>
      </c>
      <c r="S60" s="15"/>
      <c r="T60" s="27">
        <v>88.0</v>
      </c>
      <c r="U60" s="27">
        <v>125.0</v>
      </c>
      <c r="V60" s="27">
        <v>10.0</v>
      </c>
      <c r="W60" s="28"/>
      <c r="X60" s="28"/>
      <c r="Y60" s="28"/>
      <c r="Z60" s="25">
        <v>8.0</v>
      </c>
      <c r="AA60" s="1">
        <f t="shared" ref="AA60:AA72" si="5">Z60/1024*1000</f>
        <v>7.8125</v>
      </c>
      <c r="AB60" s="28"/>
      <c r="AC60" s="26"/>
      <c r="AD60" s="26"/>
      <c r="AE60" s="26"/>
      <c r="AF60" s="15"/>
      <c r="AG60" s="15"/>
      <c r="AH60" s="15"/>
      <c r="AI60" s="15"/>
      <c r="AJ60" s="15"/>
      <c r="AK60" s="15"/>
      <c r="AL60" s="15"/>
      <c r="AM60" s="30"/>
      <c r="AN60" s="15"/>
      <c r="AO60" s="15"/>
      <c r="AP60" s="15"/>
      <c r="AQ60" s="15"/>
      <c r="AR60" s="15"/>
      <c r="AS60" s="15"/>
      <c r="AT60" s="15"/>
      <c r="AU60" s="26"/>
      <c r="AV60" s="34"/>
      <c r="AW60" s="27">
        <v>12.0</v>
      </c>
      <c r="AX60" s="27" t="s">
        <v>133</v>
      </c>
      <c r="AY60" s="35"/>
      <c r="AZ60" s="36"/>
      <c r="BA60" s="7"/>
      <c r="BB60" s="12"/>
      <c r="BC60" s="8"/>
      <c r="BD60" s="12"/>
      <c r="BE60" s="7"/>
    </row>
    <row r="61" ht="15.75" customHeight="1">
      <c r="A61" s="9" t="s">
        <v>134</v>
      </c>
      <c r="B61" s="33" t="s">
        <v>135</v>
      </c>
      <c r="C61" s="15"/>
      <c r="D61" s="15"/>
      <c r="E61" s="15"/>
      <c r="F61" s="15"/>
      <c r="G61" s="14"/>
      <c r="H61" s="15"/>
      <c r="I61" s="15"/>
      <c r="J61" s="27">
        <v>10.0</v>
      </c>
      <c r="K61" s="15"/>
      <c r="L61" s="15"/>
      <c r="M61" s="14"/>
      <c r="N61" s="14"/>
      <c r="O61" s="15"/>
      <c r="P61" s="15"/>
      <c r="Q61" s="26"/>
      <c r="R61" s="25">
        <v>10.0</v>
      </c>
      <c r="S61" s="15"/>
      <c r="T61" s="15"/>
      <c r="U61" s="15"/>
      <c r="V61" s="15"/>
      <c r="W61" s="28"/>
      <c r="X61" s="28"/>
      <c r="Y61" s="28"/>
      <c r="Z61" s="26"/>
      <c r="AA61" s="1">
        <f t="shared" si="5"/>
        <v>0</v>
      </c>
      <c r="AB61" s="28"/>
      <c r="AC61" s="26"/>
      <c r="AD61" s="26"/>
      <c r="AE61" s="26"/>
      <c r="AF61" s="15"/>
      <c r="AG61" s="15"/>
      <c r="AH61" s="15"/>
      <c r="AI61" s="15"/>
      <c r="AJ61" s="15"/>
      <c r="AK61" s="15"/>
      <c r="AL61" s="15"/>
      <c r="AM61" s="30"/>
      <c r="AN61" s="15"/>
      <c r="AO61" s="15"/>
      <c r="AP61" s="15"/>
      <c r="AQ61" s="15"/>
      <c r="AR61" s="15"/>
      <c r="AS61" s="15"/>
      <c r="AT61" s="15"/>
      <c r="AU61" s="26"/>
      <c r="AV61" s="34"/>
      <c r="AW61" s="15"/>
      <c r="AX61" s="15"/>
      <c r="AY61" s="34"/>
      <c r="AZ61" s="32"/>
      <c r="BA61" s="7"/>
      <c r="BB61" s="12"/>
      <c r="BC61" s="8"/>
      <c r="BD61" s="12"/>
      <c r="BE61" s="7"/>
    </row>
    <row r="62" ht="15.75" customHeight="1">
      <c r="A62" s="9" t="s">
        <v>136</v>
      </c>
      <c r="B62" s="33" t="s">
        <v>137</v>
      </c>
      <c r="C62" s="15"/>
      <c r="D62" s="15"/>
      <c r="E62" s="27">
        <v>20.0</v>
      </c>
      <c r="F62" s="15"/>
      <c r="G62" s="14"/>
      <c r="H62" s="15"/>
      <c r="I62" s="15"/>
      <c r="J62" s="27">
        <v>10.0</v>
      </c>
      <c r="K62" s="27">
        <v>10.0</v>
      </c>
      <c r="L62" s="27">
        <v>10.0</v>
      </c>
      <c r="M62" s="26"/>
      <c r="N62" s="26"/>
      <c r="O62" s="15"/>
      <c r="P62" s="15"/>
      <c r="Q62" s="14"/>
      <c r="R62" s="25">
        <v>7.0</v>
      </c>
      <c r="S62" s="15"/>
      <c r="T62" s="15"/>
      <c r="U62" s="15"/>
      <c r="V62" s="15"/>
      <c r="W62" s="28"/>
      <c r="X62" s="28"/>
      <c r="Y62" s="28"/>
      <c r="Z62" s="26"/>
      <c r="AA62" s="1">
        <f t="shared" si="5"/>
        <v>0</v>
      </c>
      <c r="AB62" s="28"/>
      <c r="AC62" s="26"/>
      <c r="AD62" s="26"/>
      <c r="AE62" s="26"/>
      <c r="AF62" s="15"/>
      <c r="AG62" s="15"/>
      <c r="AH62" s="26"/>
      <c r="AI62" s="15"/>
      <c r="AJ62" s="15"/>
      <c r="AK62" s="15"/>
      <c r="AL62" s="15"/>
      <c r="AM62" s="30"/>
      <c r="AN62" s="15"/>
      <c r="AO62" s="15"/>
      <c r="AP62" s="15"/>
      <c r="AQ62" s="15"/>
      <c r="AR62" s="15"/>
      <c r="AS62" s="15"/>
      <c r="AT62" s="15"/>
      <c r="AU62" s="26"/>
      <c r="AV62" s="34"/>
      <c r="AW62" s="15"/>
      <c r="AX62" s="15"/>
      <c r="AY62" s="34"/>
      <c r="AZ62" s="32"/>
      <c r="BA62" s="7"/>
      <c r="BB62" s="12"/>
      <c r="BC62" s="8"/>
      <c r="BD62" s="12"/>
      <c r="BE62" s="7"/>
    </row>
    <row r="63" ht="15.75" customHeight="1">
      <c r="A63" s="9" t="s">
        <v>138</v>
      </c>
      <c r="B63" s="33" t="s">
        <v>139</v>
      </c>
      <c r="C63" s="15"/>
      <c r="D63" s="15"/>
      <c r="E63" s="15"/>
      <c r="F63" s="15"/>
      <c r="G63" s="14"/>
      <c r="H63" s="15"/>
      <c r="I63" s="15"/>
      <c r="J63" s="15"/>
      <c r="K63" s="15"/>
      <c r="L63" s="15"/>
      <c r="M63" s="26"/>
      <c r="N63" s="26"/>
      <c r="O63" s="15"/>
      <c r="P63" s="15"/>
      <c r="Q63" s="14"/>
      <c r="R63" s="25">
        <v>10.0</v>
      </c>
      <c r="S63" s="15"/>
      <c r="T63" s="15"/>
      <c r="U63" s="15"/>
      <c r="V63" s="15"/>
      <c r="W63" s="28"/>
      <c r="X63" s="28"/>
      <c r="Y63" s="28"/>
      <c r="Z63" s="26"/>
      <c r="AA63" s="1">
        <f t="shared" si="5"/>
        <v>0</v>
      </c>
      <c r="AB63" s="28"/>
      <c r="AC63" s="26"/>
      <c r="AD63" s="26"/>
      <c r="AE63" s="26"/>
      <c r="AF63" s="27">
        <v>2.0</v>
      </c>
      <c r="AG63" s="15"/>
      <c r="AH63" s="26"/>
      <c r="AI63" s="15"/>
      <c r="AJ63" s="15"/>
      <c r="AK63" s="15"/>
      <c r="AL63" s="15"/>
      <c r="AM63" s="30"/>
      <c r="AN63" s="15"/>
      <c r="AO63" s="15"/>
      <c r="AP63" s="15"/>
      <c r="AQ63" s="15"/>
      <c r="AR63" s="15"/>
      <c r="AS63" s="15"/>
      <c r="AT63" s="15"/>
      <c r="AU63" s="26"/>
      <c r="AV63" s="34"/>
      <c r="AW63" s="15"/>
      <c r="AX63" s="15"/>
      <c r="AY63" s="34"/>
      <c r="AZ63" s="32"/>
      <c r="BA63" s="7"/>
      <c r="BB63" s="12"/>
      <c r="BC63" s="8"/>
      <c r="BD63" s="12"/>
      <c r="BE63" s="7"/>
    </row>
    <row r="64" ht="15.75" customHeight="1">
      <c r="A64" s="9" t="s">
        <v>140</v>
      </c>
      <c r="B64" s="33" t="s">
        <v>141</v>
      </c>
      <c r="C64" s="27">
        <v>164.0</v>
      </c>
      <c r="D64" s="27">
        <v>87.0</v>
      </c>
      <c r="E64" s="27">
        <v>91.0</v>
      </c>
      <c r="F64" s="27">
        <v>34.0</v>
      </c>
      <c r="G64" s="33">
        <v>34.0</v>
      </c>
      <c r="H64" s="27">
        <v>30.0</v>
      </c>
      <c r="I64" s="27">
        <v>30.0</v>
      </c>
      <c r="J64" s="27">
        <v>45.0</v>
      </c>
      <c r="K64" s="27">
        <v>45.0</v>
      </c>
      <c r="L64" s="27">
        <v>35.0</v>
      </c>
      <c r="M64" s="25">
        <v>64.0</v>
      </c>
      <c r="N64" s="25">
        <v>64.0</v>
      </c>
      <c r="O64" s="15"/>
      <c r="P64" s="15"/>
      <c r="Q64" s="33">
        <v>64.0</v>
      </c>
      <c r="R64" s="25">
        <v>54.0</v>
      </c>
      <c r="S64" s="15"/>
      <c r="T64" s="27">
        <v>91.0</v>
      </c>
      <c r="U64" s="27">
        <v>136.0</v>
      </c>
      <c r="V64" s="27">
        <v>11.0</v>
      </c>
      <c r="W64" s="28"/>
      <c r="X64" s="28"/>
      <c r="Y64" s="28"/>
      <c r="Z64" s="25">
        <v>4.0</v>
      </c>
      <c r="AA64" s="1">
        <f t="shared" si="5"/>
        <v>3.90625</v>
      </c>
      <c r="AB64" s="29">
        <v>4.0</v>
      </c>
      <c r="AC64" s="26"/>
      <c r="AD64" s="26"/>
      <c r="AE64" s="26"/>
      <c r="AF64" s="15"/>
      <c r="AG64" s="15"/>
      <c r="AH64" s="26"/>
      <c r="AI64" s="15"/>
      <c r="AJ64" s="15"/>
      <c r="AK64" s="15"/>
      <c r="AL64" s="15"/>
      <c r="AM64" s="30"/>
      <c r="AN64" s="27"/>
      <c r="AO64" s="15"/>
      <c r="AP64" s="15"/>
      <c r="AQ64" s="15"/>
      <c r="AR64" s="15"/>
      <c r="AS64" s="15"/>
      <c r="AT64" s="27">
        <v>13.0</v>
      </c>
      <c r="AU64" s="26"/>
      <c r="AV64" s="26"/>
      <c r="AW64" s="15"/>
      <c r="AX64" s="15"/>
      <c r="AY64" s="34"/>
      <c r="AZ64" s="32"/>
      <c r="BA64" s="7"/>
      <c r="BB64" s="12"/>
      <c r="BC64" s="8"/>
      <c r="BD64" s="12"/>
      <c r="BE64" s="7"/>
    </row>
    <row r="65" ht="15.75" customHeight="1">
      <c r="A65" s="9" t="s">
        <v>142</v>
      </c>
      <c r="B65" s="33" t="s">
        <v>143</v>
      </c>
      <c r="C65" s="27">
        <v>120.0</v>
      </c>
      <c r="D65" s="27">
        <v>55.0</v>
      </c>
      <c r="E65" s="27">
        <v>47.0</v>
      </c>
      <c r="F65" s="27">
        <v>16.0</v>
      </c>
      <c r="G65" s="33">
        <v>43.0</v>
      </c>
      <c r="H65" s="27">
        <v>39.0</v>
      </c>
      <c r="I65" s="27">
        <v>15.0</v>
      </c>
      <c r="J65" s="27">
        <v>33.0</v>
      </c>
      <c r="K65" s="27">
        <v>50.0</v>
      </c>
      <c r="L65" s="27">
        <v>29.0</v>
      </c>
      <c r="M65" s="25">
        <v>62.0</v>
      </c>
      <c r="N65" s="25">
        <v>62.0</v>
      </c>
      <c r="O65" s="15"/>
      <c r="P65" s="15"/>
      <c r="Q65" s="33">
        <v>62.0</v>
      </c>
      <c r="R65" s="25">
        <v>57.0</v>
      </c>
      <c r="S65" s="15"/>
      <c r="T65" s="27">
        <v>74.0</v>
      </c>
      <c r="U65" s="27">
        <v>87.0</v>
      </c>
      <c r="V65" s="27">
        <v>7.0</v>
      </c>
      <c r="W65" s="28"/>
      <c r="X65" s="28"/>
      <c r="Y65" s="28"/>
      <c r="Z65" s="25">
        <v>3.0</v>
      </c>
      <c r="AA65" s="1">
        <f t="shared" si="5"/>
        <v>2.9296875</v>
      </c>
      <c r="AB65" s="28"/>
      <c r="AC65" s="26"/>
      <c r="AD65" s="26"/>
      <c r="AE65" s="26"/>
      <c r="AF65" s="27">
        <v>-6.0</v>
      </c>
      <c r="AG65" s="26"/>
      <c r="AH65" s="26"/>
      <c r="AI65" s="15"/>
      <c r="AJ65" s="15"/>
      <c r="AK65" s="15"/>
      <c r="AL65" s="15"/>
      <c r="AM65" s="30"/>
      <c r="AN65" s="15"/>
      <c r="AO65" s="15"/>
      <c r="AP65" s="15"/>
      <c r="AQ65" s="15"/>
      <c r="AR65" s="15"/>
      <c r="AS65" s="15"/>
      <c r="AT65" s="27">
        <v>10.0</v>
      </c>
      <c r="AU65" s="26"/>
      <c r="AV65" s="26"/>
      <c r="AW65" s="15"/>
      <c r="AX65" s="15"/>
      <c r="AY65" s="34"/>
      <c r="AZ65" s="32"/>
      <c r="BA65" s="7"/>
      <c r="BB65" s="12"/>
      <c r="BC65" s="8"/>
      <c r="BD65" s="12"/>
      <c r="BE65" s="7"/>
    </row>
    <row r="66" ht="15.75" customHeight="1">
      <c r="A66" s="9" t="s">
        <v>144</v>
      </c>
      <c r="B66" s="33" t="s">
        <v>145</v>
      </c>
      <c r="C66" s="15"/>
      <c r="D66" s="27">
        <v>-60.0</v>
      </c>
      <c r="E66" s="27">
        <v>60.0</v>
      </c>
      <c r="F66" s="15"/>
      <c r="G66" s="14"/>
      <c r="H66" s="15"/>
      <c r="I66" s="15"/>
      <c r="J66" s="27">
        <v>16.0</v>
      </c>
      <c r="K66" s="27">
        <v>16.0</v>
      </c>
      <c r="L66" s="27">
        <v>16.0</v>
      </c>
      <c r="M66" s="26"/>
      <c r="N66" s="26"/>
      <c r="O66" s="15"/>
      <c r="P66" s="15"/>
      <c r="Q66" s="33">
        <v>14.0</v>
      </c>
      <c r="R66" s="26"/>
      <c r="S66" s="15"/>
      <c r="T66" s="15"/>
      <c r="U66" s="15"/>
      <c r="V66" s="15"/>
      <c r="W66" s="28"/>
      <c r="X66" s="28"/>
      <c r="Y66" s="28"/>
      <c r="Z66" s="26"/>
      <c r="AA66" s="1">
        <f t="shared" si="5"/>
        <v>0</v>
      </c>
      <c r="AB66" s="28"/>
      <c r="AC66" s="26"/>
      <c r="AD66" s="26"/>
      <c r="AE66" s="26"/>
      <c r="AF66" s="15"/>
      <c r="AG66" s="15"/>
      <c r="AH66" s="26"/>
      <c r="AI66" s="15"/>
      <c r="AJ66" s="15"/>
      <c r="AK66" s="15"/>
      <c r="AL66" s="15"/>
      <c r="AM66" s="30"/>
      <c r="AN66" s="15"/>
      <c r="AO66" s="15"/>
      <c r="AP66" s="15"/>
      <c r="AQ66" s="15"/>
      <c r="AR66" s="15"/>
      <c r="AS66" s="15"/>
      <c r="AT66" s="15"/>
      <c r="AU66" s="26"/>
      <c r="AV66" s="26"/>
      <c r="AW66" s="15"/>
      <c r="AX66" s="15"/>
      <c r="AY66" s="34"/>
      <c r="AZ66" s="32"/>
      <c r="BA66" s="7"/>
      <c r="BB66" s="12"/>
      <c r="BC66" s="8"/>
      <c r="BD66" s="12"/>
      <c r="BE66" s="7"/>
    </row>
    <row r="67" ht="15.75" customHeight="1">
      <c r="A67" s="9" t="s">
        <v>146</v>
      </c>
      <c r="B67" s="33" t="s">
        <v>147</v>
      </c>
      <c r="C67" s="15"/>
      <c r="D67" s="15"/>
      <c r="E67" s="15"/>
      <c r="F67" s="15"/>
      <c r="G67" s="14"/>
      <c r="H67" s="15"/>
      <c r="I67" s="15"/>
      <c r="J67" s="27">
        <v>9.0</v>
      </c>
      <c r="K67" s="15"/>
      <c r="L67" s="15"/>
      <c r="M67" s="26"/>
      <c r="N67" s="26"/>
      <c r="O67" s="15"/>
      <c r="P67" s="15"/>
      <c r="Q67" s="14"/>
      <c r="R67" s="25">
        <v>3.0</v>
      </c>
      <c r="S67" s="15"/>
      <c r="T67" s="15"/>
      <c r="U67" s="15"/>
      <c r="V67" s="15"/>
      <c r="W67" s="28"/>
      <c r="X67" s="28"/>
      <c r="Y67" s="28"/>
      <c r="Z67" s="26"/>
      <c r="AA67" s="1">
        <f t="shared" si="5"/>
        <v>0</v>
      </c>
      <c r="AB67" s="28"/>
      <c r="AC67" s="26"/>
      <c r="AD67" s="26"/>
      <c r="AE67" s="26"/>
      <c r="AF67" s="15"/>
      <c r="AG67" s="15"/>
      <c r="AH67" s="26"/>
      <c r="AI67" s="15"/>
      <c r="AJ67" s="15"/>
      <c r="AK67" s="15"/>
      <c r="AL67" s="15"/>
      <c r="AM67" s="30"/>
      <c r="AN67" s="15"/>
      <c r="AO67" s="15"/>
      <c r="AP67" s="15"/>
      <c r="AQ67" s="15"/>
      <c r="AR67" s="15"/>
      <c r="AS67" s="15"/>
      <c r="AT67" s="15"/>
      <c r="AU67" s="26"/>
      <c r="AV67" s="26"/>
      <c r="AW67" s="15"/>
      <c r="AX67" s="27" t="s">
        <v>148</v>
      </c>
      <c r="AY67" s="34"/>
      <c r="AZ67" s="32"/>
      <c r="BA67" s="7"/>
      <c r="BB67" s="12"/>
      <c r="BC67" s="8"/>
      <c r="BD67" s="12"/>
      <c r="BE67" s="7"/>
    </row>
    <row r="68" ht="15.75" customHeight="1">
      <c r="A68" s="9" t="s">
        <v>149</v>
      </c>
      <c r="B68" s="33" t="s">
        <v>150</v>
      </c>
      <c r="C68" s="27">
        <v>16.0</v>
      </c>
      <c r="D68" s="15"/>
      <c r="E68" s="15"/>
      <c r="F68" s="15"/>
      <c r="G68" s="14"/>
      <c r="H68" s="27">
        <v>30.0</v>
      </c>
      <c r="I68" s="15"/>
      <c r="J68" s="15"/>
      <c r="K68" s="15"/>
      <c r="L68" s="15"/>
      <c r="M68" s="26"/>
      <c r="N68" s="26"/>
      <c r="O68" s="15"/>
      <c r="P68" s="15"/>
      <c r="Q68" s="33">
        <v>20.0</v>
      </c>
      <c r="R68" s="25">
        <v>10.0</v>
      </c>
      <c r="S68" s="27">
        <v>20.0</v>
      </c>
      <c r="T68" s="15"/>
      <c r="U68" s="15"/>
      <c r="V68" s="15"/>
      <c r="W68" s="28"/>
      <c r="X68" s="28"/>
      <c r="Y68" s="28"/>
      <c r="Z68" s="26"/>
      <c r="AA68" s="1">
        <f t="shared" si="5"/>
        <v>0</v>
      </c>
      <c r="AB68" s="28"/>
      <c r="AC68" s="26"/>
      <c r="AD68" s="26"/>
      <c r="AE68" s="26"/>
      <c r="AF68" s="15"/>
      <c r="AG68" s="15"/>
      <c r="AH68" s="26"/>
      <c r="AI68" s="15"/>
      <c r="AJ68" s="15"/>
      <c r="AK68" s="15"/>
      <c r="AL68" s="15"/>
      <c r="AM68" s="30"/>
      <c r="AN68" s="15"/>
      <c r="AO68" s="15"/>
      <c r="AP68" s="15"/>
      <c r="AQ68" s="15"/>
      <c r="AR68" s="15"/>
      <c r="AS68" s="15"/>
      <c r="AT68" s="27">
        <v>5.0</v>
      </c>
      <c r="AU68" s="26"/>
      <c r="AV68" s="26"/>
      <c r="AW68" s="15"/>
      <c r="AX68" s="27" t="s">
        <v>151</v>
      </c>
      <c r="AY68" s="27" t="s">
        <v>152</v>
      </c>
      <c r="AZ68" s="32"/>
      <c r="BA68" s="7"/>
      <c r="BB68" s="12"/>
      <c r="BC68" s="8"/>
      <c r="BD68" s="12"/>
      <c r="BE68" s="7"/>
    </row>
    <row r="69" ht="15.75" customHeight="1">
      <c r="A69" s="9" t="s">
        <v>153</v>
      </c>
      <c r="B69" s="33" t="s">
        <v>154</v>
      </c>
      <c r="C69" s="15"/>
      <c r="D69" s="15"/>
      <c r="E69" s="15"/>
      <c r="F69" s="15"/>
      <c r="G69" s="14"/>
      <c r="H69" s="15"/>
      <c r="I69" s="15"/>
      <c r="J69" s="15"/>
      <c r="K69" s="15"/>
      <c r="L69" s="15"/>
      <c r="M69" s="26"/>
      <c r="N69" s="26"/>
      <c r="O69" s="15"/>
      <c r="P69" s="15"/>
      <c r="Q69" s="14"/>
      <c r="R69" s="26"/>
      <c r="S69" s="15"/>
      <c r="T69" s="15"/>
      <c r="U69" s="15"/>
      <c r="V69" s="15"/>
      <c r="W69" s="28"/>
      <c r="X69" s="28"/>
      <c r="Y69" s="28"/>
      <c r="Z69" s="26"/>
      <c r="AA69" s="1">
        <f t="shared" si="5"/>
        <v>0</v>
      </c>
      <c r="AB69" s="28"/>
      <c r="AC69" s="26"/>
      <c r="AD69" s="26"/>
      <c r="AE69" s="26"/>
      <c r="AF69" s="15"/>
      <c r="AG69" s="15"/>
      <c r="AH69" s="26"/>
      <c r="AI69" s="15"/>
      <c r="AJ69" s="15"/>
      <c r="AK69" s="15"/>
      <c r="AL69" s="15"/>
      <c r="AM69" s="30"/>
      <c r="AN69" s="15"/>
      <c r="AO69" s="15"/>
      <c r="AP69" s="15"/>
      <c r="AQ69" s="15"/>
      <c r="AR69" s="15"/>
      <c r="AS69" s="15"/>
      <c r="AT69" s="15"/>
      <c r="AU69" s="25">
        <v>15.0</v>
      </c>
      <c r="AV69" s="26"/>
      <c r="AW69" s="15"/>
      <c r="AX69" s="15"/>
      <c r="AY69" s="34"/>
      <c r="AZ69" s="32"/>
      <c r="BA69" s="7"/>
      <c r="BB69" s="12"/>
      <c r="BC69" s="8"/>
      <c r="BD69" s="12"/>
      <c r="BE69" s="7"/>
    </row>
    <row r="70" ht="15.75" customHeight="1">
      <c r="A70" s="9" t="s">
        <v>155</v>
      </c>
      <c r="B70" s="33" t="s">
        <v>156</v>
      </c>
      <c r="C70" s="27">
        <v>143.0</v>
      </c>
      <c r="D70" s="27">
        <v>75.0</v>
      </c>
      <c r="E70" s="27">
        <v>62.0</v>
      </c>
      <c r="F70" s="27">
        <v>42.0</v>
      </c>
      <c r="G70" s="33">
        <v>20.0</v>
      </c>
      <c r="H70" s="27">
        <v>20.0</v>
      </c>
      <c r="I70" s="27">
        <v>30.0</v>
      </c>
      <c r="J70" s="27">
        <v>48.0</v>
      </c>
      <c r="K70" s="27">
        <v>43.0</v>
      </c>
      <c r="L70" s="27">
        <v>30.0</v>
      </c>
      <c r="M70" s="25">
        <v>63.0</v>
      </c>
      <c r="N70" s="25">
        <v>63.0</v>
      </c>
      <c r="O70" s="15"/>
      <c r="P70" s="15"/>
      <c r="Q70" s="33">
        <v>63.0</v>
      </c>
      <c r="R70" s="25">
        <v>53.0</v>
      </c>
      <c r="S70" s="15"/>
      <c r="T70" s="27">
        <v>77.0</v>
      </c>
      <c r="U70" s="27">
        <v>162.0</v>
      </c>
      <c r="V70" s="27">
        <v>10.0</v>
      </c>
      <c r="W70" s="28"/>
      <c r="X70" s="28"/>
      <c r="Y70" s="29">
        <v>33.0</v>
      </c>
      <c r="Z70" s="25">
        <v>5.0</v>
      </c>
      <c r="AA70" s="1">
        <f t="shared" si="5"/>
        <v>4.8828125</v>
      </c>
      <c r="AB70" s="28"/>
      <c r="AC70" s="26"/>
      <c r="AD70" s="26"/>
      <c r="AE70" s="26"/>
      <c r="AF70" s="15"/>
      <c r="AG70" s="15"/>
      <c r="AH70" s="26"/>
      <c r="AI70" s="15"/>
      <c r="AJ70" s="15"/>
      <c r="AK70" s="15"/>
      <c r="AL70" s="15"/>
      <c r="AM70" s="30"/>
      <c r="AN70" s="15"/>
      <c r="AO70" s="15"/>
      <c r="AP70" s="15"/>
      <c r="AQ70" s="15"/>
      <c r="AR70" s="15"/>
      <c r="AS70" s="15"/>
      <c r="AT70" s="27">
        <v>12.0</v>
      </c>
      <c r="AU70" s="26"/>
      <c r="AV70" s="26"/>
      <c r="AW70" s="15"/>
      <c r="AX70" s="27" t="s">
        <v>157</v>
      </c>
      <c r="AY70" s="34"/>
      <c r="AZ70" s="32"/>
      <c r="BA70" s="7"/>
      <c r="BB70" s="12"/>
      <c r="BC70" s="8"/>
      <c r="BD70" s="12"/>
      <c r="BE70" s="7"/>
    </row>
    <row r="71" ht="15.75" customHeight="1">
      <c r="A71" s="9" t="s">
        <v>158</v>
      </c>
      <c r="B71" s="33" t="s">
        <v>159</v>
      </c>
      <c r="C71" s="27">
        <v>103.0</v>
      </c>
      <c r="D71" s="27">
        <v>45.0</v>
      </c>
      <c r="E71" s="27">
        <v>47.0</v>
      </c>
      <c r="F71" s="27">
        <v>22.0</v>
      </c>
      <c r="G71" s="33">
        <v>30.0</v>
      </c>
      <c r="H71" s="27">
        <v>22.0</v>
      </c>
      <c r="I71" s="27">
        <v>43.0</v>
      </c>
      <c r="J71" s="27">
        <v>39.0</v>
      </c>
      <c r="K71" s="27">
        <v>32.0</v>
      </c>
      <c r="L71" s="27">
        <v>43.0</v>
      </c>
      <c r="M71" s="25">
        <v>60.0</v>
      </c>
      <c r="N71" s="25">
        <v>60.0</v>
      </c>
      <c r="O71" s="15"/>
      <c r="P71" s="15"/>
      <c r="Q71" s="33">
        <v>60.0</v>
      </c>
      <c r="R71" s="25">
        <v>55.0</v>
      </c>
      <c r="S71" s="15"/>
      <c r="T71" s="27">
        <v>110.0</v>
      </c>
      <c r="U71" s="27">
        <v>157.0</v>
      </c>
      <c r="V71" s="27">
        <v>10.0</v>
      </c>
      <c r="W71" s="28"/>
      <c r="X71" s="28"/>
      <c r="Y71" s="28"/>
      <c r="Z71" s="25">
        <v>3.0</v>
      </c>
      <c r="AA71" s="1">
        <f t="shared" si="5"/>
        <v>2.9296875</v>
      </c>
      <c r="AB71" s="28"/>
      <c r="AC71" s="26"/>
      <c r="AD71" s="26"/>
      <c r="AE71" s="26"/>
      <c r="AF71" s="27">
        <v>10.0</v>
      </c>
      <c r="AG71" s="15"/>
      <c r="AH71" s="26"/>
      <c r="AI71" s="15"/>
      <c r="AJ71" s="15"/>
      <c r="AK71" s="15"/>
      <c r="AL71" s="27">
        <v>15.0</v>
      </c>
      <c r="AM71" s="30"/>
      <c r="AN71" s="15"/>
      <c r="AO71" s="15"/>
      <c r="AP71" s="15"/>
      <c r="AQ71" s="15"/>
      <c r="AR71" s="15"/>
      <c r="AS71" s="15"/>
      <c r="AT71" s="15"/>
      <c r="AU71" s="26"/>
      <c r="AV71" s="26"/>
      <c r="AW71" s="15"/>
      <c r="AX71" s="27" t="s">
        <v>160</v>
      </c>
      <c r="AY71" s="34"/>
      <c r="AZ71" s="32"/>
      <c r="BA71" s="7"/>
      <c r="BB71" s="12"/>
      <c r="BC71" s="8"/>
      <c r="BD71" s="12"/>
      <c r="BE71" s="7"/>
    </row>
    <row r="72" ht="15.75" customHeight="1">
      <c r="A72" s="9" t="s">
        <v>161</v>
      </c>
      <c r="B72" s="14"/>
      <c r="C72" s="15"/>
      <c r="D72" s="15"/>
      <c r="E72" s="15"/>
      <c r="F72" s="15"/>
      <c r="G72" s="14"/>
      <c r="H72" s="15"/>
      <c r="I72" s="15"/>
      <c r="J72" s="15"/>
      <c r="K72" s="15"/>
      <c r="L72" s="15"/>
      <c r="M72" s="26"/>
      <c r="N72" s="26"/>
      <c r="O72" s="15"/>
      <c r="P72" s="15"/>
      <c r="Q72" s="14"/>
      <c r="R72" s="26"/>
      <c r="S72" s="15"/>
      <c r="T72" s="15"/>
      <c r="U72" s="15"/>
      <c r="V72" s="15"/>
      <c r="W72" s="28"/>
      <c r="X72" s="28"/>
      <c r="Y72" s="28"/>
      <c r="Z72" s="26"/>
      <c r="AA72" s="1">
        <f t="shared" si="5"/>
        <v>0</v>
      </c>
      <c r="AB72" s="28"/>
      <c r="AC72" s="26"/>
      <c r="AD72" s="26"/>
      <c r="AE72" s="26"/>
      <c r="AF72" s="15"/>
      <c r="AG72" s="15"/>
      <c r="AH72" s="26"/>
      <c r="AI72" s="15"/>
      <c r="AJ72" s="15"/>
      <c r="AK72" s="15"/>
      <c r="AL72" s="15"/>
      <c r="AM72" s="30"/>
      <c r="AN72" s="27">
        <v>16.0</v>
      </c>
      <c r="AO72" s="15"/>
      <c r="AP72" s="15"/>
      <c r="AQ72" s="15"/>
      <c r="AR72" s="15"/>
      <c r="AS72" s="15"/>
      <c r="AT72" s="15"/>
      <c r="AU72" s="26"/>
      <c r="AV72" s="26"/>
      <c r="AW72" s="15"/>
      <c r="AX72" s="15"/>
      <c r="AY72" s="34"/>
      <c r="AZ72" s="32"/>
      <c r="BA72" s="7"/>
      <c r="BB72" s="12"/>
      <c r="BC72" s="8"/>
      <c r="BD72" s="12"/>
      <c r="BE72" s="7"/>
    </row>
    <row r="73" ht="15.75" customHeight="1">
      <c r="A73" s="9"/>
      <c r="B73" s="10"/>
      <c r="C73" s="10">
        <f t="shared" ref="C73:V73" si="6">SUM(C60:C72)+sum(C53:C57)</f>
        <v>678</v>
      </c>
      <c r="D73" s="10">
        <f t="shared" si="6"/>
        <v>268</v>
      </c>
      <c r="E73" s="10">
        <f t="shared" si="6"/>
        <v>432</v>
      </c>
      <c r="F73" s="10">
        <f t="shared" si="6"/>
        <v>142</v>
      </c>
      <c r="G73" s="10">
        <f t="shared" si="6"/>
        <v>156</v>
      </c>
      <c r="H73" s="10">
        <f t="shared" si="6"/>
        <v>169</v>
      </c>
      <c r="I73" s="10">
        <f t="shared" si="6"/>
        <v>146</v>
      </c>
      <c r="J73" s="10">
        <f t="shared" si="6"/>
        <v>274</v>
      </c>
      <c r="K73" s="10">
        <f t="shared" si="6"/>
        <v>261</v>
      </c>
      <c r="L73" s="10">
        <f t="shared" si="6"/>
        <v>208</v>
      </c>
      <c r="M73" s="10">
        <f t="shared" si="6"/>
        <v>400</v>
      </c>
      <c r="N73" s="10">
        <f t="shared" si="6"/>
        <v>310</v>
      </c>
      <c r="O73" s="10">
        <f t="shared" si="6"/>
        <v>0</v>
      </c>
      <c r="P73" s="10">
        <f t="shared" si="6"/>
        <v>0</v>
      </c>
      <c r="Q73" s="10">
        <f t="shared" si="6"/>
        <v>434</v>
      </c>
      <c r="R73" s="10">
        <f t="shared" si="6"/>
        <v>391</v>
      </c>
      <c r="S73" s="10">
        <f t="shared" si="6"/>
        <v>500</v>
      </c>
      <c r="T73" s="10">
        <f t="shared" si="6"/>
        <v>440</v>
      </c>
      <c r="U73" s="10">
        <f t="shared" si="6"/>
        <v>667</v>
      </c>
      <c r="V73" s="10">
        <f t="shared" si="6"/>
        <v>48</v>
      </c>
      <c r="W73" s="10"/>
      <c r="X73" s="10"/>
      <c r="Y73" s="10">
        <f>SUM(Y60:Y72)+sum(Y53:Y57)</f>
        <v>33</v>
      </c>
      <c r="Z73" s="10"/>
      <c r="AA73" s="10">
        <f>min(SUM(AA60:AA72)+sum(AA53:AA57),256/1024*100)</f>
        <v>22.4609375</v>
      </c>
      <c r="AB73" s="10">
        <f t="shared" ref="AB73:AW73" si="7">SUM(AB60:AB72)+sum(AB53:AB57)</f>
        <v>4</v>
      </c>
      <c r="AC73" s="10">
        <f t="shared" si="7"/>
        <v>0</v>
      </c>
      <c r="AD73" s="10">
        <f t="shared" si="7"/>
        <v>0</v>
      </c>
      <c r="AE73" s="10">
        <f t="shared" si="7"/>
        <v>0</v>
      </c>
      <c r="AF73" s="10">
        <f t="shared" si="7"/>
        <v>6</v>
      </c>
      <c r="AG73" s="10">
        <f t="shared" si="7"/>
        <v>0</v>
      </c>
      <c r="AH73" s="10">
        <f t="shared" si="7"/>
        <v>0</v>
      </c>
      <c r="AI73" s="10">
        <f t="shared" si="7"/>
        <v>0</v>
      </c>
      <c r="AJ73" s="10">
        <f t="shared" si="7"/>
        <v>0</v>
      </c>
      <c r="AK73" s="10">
        <f t="shared" si="7"/>
        <v>0</v>
      </c>
      <c r="AL73" s="10">
        <f t="shared" si="7"/>
        <v>25</v>
      </c>
      <c r="AM73" s="10">
        <f t="shared" si="7"/>
        <v>0</v>
      </c>
      <c r="AN73" s="10">
        <f t="shared" si="7"/>
        <v>16</v>
      </c>
      <c r="AO73" s="10">
        <f t="shared" si="7"/>
        <v>0</v>
      </c>
      <c r="AP73" s="10">
        <f t="shared" si="7"/>
        <v>0</v>
      </c>
      <c r="AQ73" s="10">
        <f t="shared" si="7"/>
        <v>0</v>
      </c>
      <c r="AR73" s="10">
        <f t="shared" si="7"/>
        <v>0</v>
      </c>
      <c r="AS73" s="10">
        <f t="shared" si="7"/>
        <v>0</v>
      </c>
      <c r="AT73" s="10">
        <f t="shared" si="7"/>
        <v>40</v>
      </c>
      <c r="AU73" s="10">
        <f t="shared" si="7"/>
        <v>15</v>
      </c>
      <c r="AV73" s="6">
        <f t="shared" si="7"/>
        <v>0</v>
      </c>
      <c r="AW73" s="1">
        <f t="shared" si="7"/>
        <v>12</v>
      </c>
      <c r="AX73" s="1"/>
      <c r="AY73" s="31"/>
      <c r="AZ73" s="32"/>
      <c r="BA73" s="7"/>
      <c r="BB73" s="12"/>
      <c r="BC73" s="8"/>
      <c r="BD73" s="12"/>
      <c r="BE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</row>
    <row r="75" ht="15.75" customHeight="1">
      <c r="A75" s="1" t="s">
        <v>162</v>
      </c>
      <c r="B75" s="1" t="s">
        <v>78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</row>
    <row r="76" ht="15.75" customHeight="1">
      <c r="A76" s="1" t="s">
        <v>3</v>
      </c>
      <c r="B76" s="1" t="s">
        <v>9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</row>
    <row r="77" ht="15.75" customHeight="1">
      <c r="A77" s="1" t="s">
        <v>27</v>
      </c>
      <c r="B77" s="1">
        <f>X3+E37+D73</f>
        <v>2069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</row>
    <row r="78" ht="15.75" customHeight="1">
      <c r="A78" s="1" t="s">
        <v>30</v>
      </c>
      <c r="B78" s="1">
        <f>X4+F37+E73</f>
        <v>1538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</row>
    <row r="79" ht="15.75" customHeight="1">
      <c r="A79" s="1" t="s">
        <v>32</v>
      </c>
      <c r="B79" s="1">
        <f>X5+G37+F73</f>
        <v>265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</row>
    <row r="80" ht="15.75" customHeight="1">
      <c r="A80" s="1" t="s">
        <v>34</v>
      </c>
      <c r="B80" s="1">
        <f>X6+H37+G73</f>
        <v>292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</row>
    <row r="81" ht="15.75" customHeight="1">
      <c r="A81" s="1" t="s">
        <v>36</v>
      </c>
      <c r="B81" s="1">
        <f>X7+I37+H73</f>
        <v>302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</row>
    <row r="82" ht="15.75" customHeight="1">
      <c r="A82" s="1" t="s">
        <v>37</v>
      </c>
      <c r="B82" s="1">
        <f>X8+J37+I73</f>
        <v>284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</row>
    <row r="83" ht="15.75" customHeight="1">
      <c r="A83" s="1" t="s">
        <v>38</v>
      </c>
      <c r="B83" s="1">
        <f>X9+K37+J73</f>
        <v>412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</row>
    <row r="84" ht="15.75" customHeight="1">
      <c r="A84" s="1" t="s">
        <v>39</v>
      </c>
      <c r="B84" s="1">
        <f>X10+L37+K73</f>
        <v>381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</row>
    <row r="85" ht="15.75" customHeight="1">
      <c r="A85" s="1" t="s">
        <v>40</v>
      </c>
      <c r="B85" s="1">
        <f>X11+M37+L73</f>
        <v>326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</row>
    <row r="86" ht="15.75" customHeight="1">
      <c r="A86" s="37" t="s">
        <v>163</v>
      </c>
      <c r="B86" s="1">
        <f>(99+2)+int(int(B83*1.05)*0.8)+int(int(B83*0.8)*B92)+int(int(int(int(B83*1.05)*1.21))*0.8)*4</f>
        <v>5568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</row>
    <row r="87" ht="15.75" customHeight="1">
      <c r="A87" s="37" t="s">
        <v>164</v>
      </c>
      <c r="B87" s="37">
        <v>150.0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</row>
    <row r="88" ht="15.75" customHeight="1">
      <c r="A88" s="37" t="s">
        <v>165</v>
      </c>
      <c r="B88" s="1">
        <f>(B83-B87)*2+S73+21</f>
        <v>1045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</row>
    <row r="89" ht="15.75" customHeight="1">
      <c r="A89" s="37" t="s">
        <v>166</v>
      </c>
      <c r="B89" s="38">
        <f>int(int((B86+B88)*(100+AU73)/100)*(R73+100)/100)</f>
        <v>37335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</row>
    <row r="90" ht="15.75" customHeight="1">
      <c r="A90" s="37" t="s">
        <v>167</v>
      </c>
      <c r="B90" s="37">
        <v>0.85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</row>
    <row r="91" ht="15.75" customHeight="1">
      <c r="A91" s="37" t="s">
        <v>168</v>
      </c>
      <c r="B91" s="1">
        <f>int(B89*B90)</f>
        <v>31734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</row>
    <row r="92" ht="15.75" customHeight="1">
      <c r="A92" s="37" t="s">
        <v>169</v>
      </c>
      <c r="B92" s="37">
        <v>10.5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</row>
    <row r="93" ht="15.75" customHeight="1">
      <c r="A93" s="39" t="s">
        <v>170</v>
      </c>
      <c r="B93" s="1">
        <f>(99+2)+int(int(((B79*0.1)+(B81*0.1))*1.05)*B92)*2</f>
        <v>1339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</row>
    <row r="94" ht="15.75" customHeight="1">
      <c r="A94" s="37" t="s">
        <v>165</v>
      </c>
      <c r="B94" s="1">
        <f>(B83-B87)*2+S73</f>
        <v>1024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</row>
    <row r="95" ht="15.75" customHeight="1">
      <c r="A95" s="37" t="s">
        <v>171</v>
      </c>
      <c r="B95" s="37">
        <f>int((B93+B94)*((R73+100)/100))</f>
        <v>11602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</row>
    <row r="96" ht="15.75" customHeight="1">
      <c r="A96" s="37" t="s">
        <v>172</v>
      </c>
      <c r="B96" s="37">
        <v>0.85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</row>
    <row r="97" ht="15.75" customHeight="1">
      <c r="A97" s="37" t="s">
        <v>173</v>
      </c>
      <c r="B97" s="1">
        <f>int(B95*B96)</f>
        <v>9861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</row>
  </sheetData>
  <mergeCells count="1">
    <mergeCell ref="C1:W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9.25"/>
    <col customWidth="1" min="2" max="2" width="17.5"/>
    <col customWidth="1" min="3" max="57" width="10.75"/>
  </cols>
  <sheetData>
    <row r="1" ht="15.75" customHeight="1">
      <c r="A1" s="1" t="s">
        <v>0</v>
      </c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2" t="s">
        <v>1</v>
      </c>
      <c r="Y1" s="6"/>
      <c r="Z1" s="6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ht="15.75" customHeight="1">
      <c r="A2" s="9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1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0" t="s">
        <v>16</v>
      </c>
      <c r="P2" s="10" t="s">
        <v>17</v>
      </c>
      <c r="Q2" s="10" t="s">
        <v>18</v>
      </c>
      <c r="R2" s="10" t="s">
        <v>19</v>
      </c>
      <c r="S2" s="10" t="s">
        <v>20</v>
      </c>
      <c r="T2" s="10" t="s">
        <v>21</v>
      </c>
      <c r="U2" s="10" t="s">
        <v>22</v>
      </c>
      <c r="V2" s="10" t="s">
        <v>23</v>
      </c>
      <c r="W2" s="11" t="s">
        <v>24</v>
      </c>
      <c r="X2" s="10" t="s">
        <v>9</v>
      </c>
      <c r="Y2" s="1" t="s">
        <v>3</v>
      </c>
      <c r="Z2" s="7"/>
      <c r="AA2" s="1" t="s">
        <v>25</v>
      </c>
      <c r="AB2" s="1"/>
      <c r="AC2" s="11" t="s">
        <v>26</v>
      </c>
      <c r="AD2" s="12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ht="15.75" customHeight="1">
      <c r="A3" s="13">
        <v>1590.0</v>
      </c>
      <c r="B3" s="10" t="s">
        <v>27</v>
      </c>
      <c r="C3" s="14">
        <v>1901.0</v>
      </c>
      <c r="D3" s="14">
        <v>2048.0</v>
      </c>
      <c r="E3" s="14">
        <v>1749.0</v>
      </c>
      <c r="F3" s="14">
        <v>1722.0</v>
      </c>
      <c r="G3" s="15">
        <v>1776.0</v>
      </c>
      <c r="H3" s="14">
        <v>1776.0</v>
      </c>
      <c r="I3" s="14">
        <v>1844.0</v>
      </c>
      <c r="J3" s="14">
        <v>1814.0</v>
      </c>
      <c r="K3" s="14">
        <v>1814.0</v>
      </c>
      <c r="L3" s="14">
        <v>1776.0</v>
      </c>
      <c r="M3" s="14">
        <v>1749.0</v>
      </c>
      <c r="N3" s="14">
        <v>1841.0</v>
      </c>
      <c r="O3" s="14">
        <v>1836.0</v>
      </c>
      <c r="P3" s="14">
        <v>1841.0</v>
      </c>
      <c r="Q3" s="14">
        <v>1696.0</v>
      </c>
      <c r="R3" s="14">
        <v>1776.0</v>
      </c>
      <c r="S3" s="14"/>
      <c r="T3" s="14">
        <v>1776.0</v>
      </c>
      <c r="U3" s="14">
        <v>1749.0</v>
      </c>
      <c r="V3" s="14">
        <v>1776.0</v>
      </c>
      <c r="W3" s="15">
        <v>1901.0</v>
      </c>
      <c r="X3" s="14">
        <v>1776.0</v>
      </c>
      <c r="Y3" s="1" t="s">
        <v>27</v>
      </c>
      <c r="Z3" s="7"/>
      <c r="AA3" s="1" t="s">
        <v>28</v>
      </c>
      <c r="AB3" s="1">
        <v>461.0</v>
      </c>
      <c r="AC3" s="11" t="s">
        <v>29</v>
      </c>
      <c r="AD3" s="12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ht="15.75" customHeight="1">
      <c r="A4" s="13">
        <v>1016.0</v>
      </c>
      <c r="B4" s="10" t="s">
        <v>30</v>
      </c>
      <c r="C4" s="14">
        <v>1016.0</v>
      </c>
      <c r="D4" s="14">
        <v>1018.0</v>
      </c>
      <c r="E4" s="14">
        <v>1126.0</v>
      </c>
      <c r="F4" s="14">
        <v>1153.0</v>
      </c>
      <c r="G4" s="15">
        <v>1099.0</v>
      </c>
      <c r="H4" s="14">
        <v>1016.0</v>
      </c>
      <c r="I4" s="14">
        <v>1045.0</v>
      </c>
      <c r="J4" s="14">
        <v>1045.0</v>
      </c>
      <c r="K4" s="14">
        <v>1016.0</v>
      </c>
      <c r="L4" s="14">
        <v>1016.0</v>
      </c>
      <c r="M4" s="14">
        <v>1016.0</v>
      </c>
      <c r="N4" s="14">
        <v>1016.0</v>
      </c>
      <c r="O4" s="14">
        <v>1016.0</v>
      </c>
      <c r="P4" s="14">
        <v>1016.0</v>
      </c>
      <c r="Q4" s="14">
        <v>1220.0</v>
      </c>
      <c r="R4" s="14">
        <v>1016.0</v>
      </c>
      <c r="S4" s="14"/>
      <c r="T4" s="14">
        <v>1016.0</v>
      </c>
      <c r="U4" s="14">
        <v>1109.0</v>
      </c>
      <c r="V4" s="14">
        <v>1136.0</v>
      </c>
      <c r="W4" s="15">
        <v>1045.0</v>
      </c>
      <c r="X4" s="14">
        <v>1016.0</v>
      </c>
      <c r="Y4" s="1" t="s">
        <v>30</v>
      </c>
      <c r="Z4" s="7"/>
      <c r="AA4" s="1" t="s">
        <v>31</v>
      </c>
      <c r="AB4" s="1">
        <v>425.0</v>
      </c>
      <c r="AC4" s="12"/>
      <c r="AD4" s="12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ht="15.75" customHeight="1">
      <c r="A5" s="13">
        <v>108.0</v>
      </c>
      <c r="B5" s="10" t="s">
        <v>32</v>
      </c>
      <c r="C5" s="14">
        <v>123.0</v>
      </c>
      <c r="D5" s="14">
        <v>120.0</v>
      </c>
      <c r="E5" s="14">
        <v>118.0</v>
      </c>
      <c r="F5" s="14">
        <v>115.0</v>
      </c>
      <c r="G5" s="15">
        <v>118.0</v>
      </c>
      <c r="H5" s="14">
        <v>118.0</v>
      </c>
      <c r="I5" s="14">
        <v>121.0</v>
      </c>
      <c r="J5" s="14">
        <v>123.0</v>
      </c>
      <c r="K5" s="14">
        <v>118.0</v>
      </c>
      <c r="L5" s="14">
        <v>118.0</v>
      </c>
      <c r="M5" s="14">
        <v>117.0</v>
      </c>
      <c r="N5" s="14">
        <v>120.0</v>
      </c>
      <c r="O5" s="14">
        <v>120.0</v>
      </c>
      <c r="P5" s="14">
        <v>121.0</v>
      </c>
      <c r="Q5" s="14">
        <v>115.0</v>
      </c>
      <c r="R5" s="14">
        <v>117.0</v>
      </c>
      <c r="S5" s="14"/>
      <c r="T5" s="14">
        <v>118.0</v>
      </c>
      <c r="U5" s="14">
        <v>115.0</v>
      </c>
      <c r="V5" s="14">
        <v>115.0</v>
      </c>
      <c r="W5" s="15">
        <v>120.0</v>
      </c>
      <c r="X5" s="14">
        <v>118.0</v>
      </c>
      <c r="Y5" s="1" t="s">
        <v>32</v>
      </c>
      <c r="Z5" s="7"/>
      <c r="AA5" s="1" t="s">
        <v>33</v>
      </c>
      <c r="AB5" s="1">
        <v>405.0</v>
      </c>
      <c r="AC5" s="12"/>
      <c r="AD5" s="12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ht="15.75" customHeight="1">
      <c r="A6" s="13">
        <v>108.0</v>
      </c>
      <c r="B6" s="10" t="s">
        <v>34</v>
      </c>
      <c r="C6" s="14">
        <v>120.0</v>
      </c>
      <c r="D6" s="14">
        <v>121.0</v>
      </c>
      <c r="E6" s="14">
        <v>115.0</v>
      </c>
      <c r="F6" s="14">
        <v>120.0</v>
      </c>
      <c r="G6" s="15">
        <v>118.0</v>
      </c>
      <c r="H6" s="14">
        <v>123.0</v>
      </c>
      <c r="I6" s="14">
        <v>117.0</v>
      </c>
      <c r="J6" s="14">
        <v>120.0</v>
      </c>
      <c r="K6" s="14">
        <v>120.0</v>
      </c>
      <c r="L6" s="14">
        <v>118.0</v>
      </c>
      <c r="M6" s="14">
        <v>118.0</v>
      </c>
      <c r="N6" s="14">
        <v>120.0</v>
      </c>
      <c r="O6" s="14">
        <v>121.0</v>
      </c>
      <c r="P6" s="14">
        <v>118.0</v>
      </c>
      <c r="Q6" s="14">
        <v>117.0</v>
      </c>
      <c r="R6" s="14">
        <v>120.0</v>
      </c>
      <c r="S6" s="14"/>
      <c r="T6" s="14">
        <v>120.0</v>
      </c>
      <c r="U6" s="14">
        <v>118.0</v>
      </c>
      <c r="V6" s="14">
        <v>118.0</v>
      </c>
      <c r="W6" s="15">
        <v>118.0</v>
      </c>
      <c r="X6" s="14">
        <v>123.0</v>
      </c>
      <c r="Y6" s="1" t="s">
        <v>34</v>
      </c>
      <c r="Z6" s="7"/>
      <c r="AA6" s="1" t="s">
        <v>35</v>
      </c>
      <c r="AB6" s="1">
        <v>371.0</v>
      </c>
      <c r="AC6" s="12"/>
      <c r="AD6" s="12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ht="15.75" customHeight="1">
      <c r="A7" s="13">
        <v>108.0</v>
      </c>
      <c r="B7" s="10" t="s">
        <v>36</v>
      </c>
      <c r="C7" s="14">
        <v>118.0</v>
      </c>
      <c r="D7" s="14">
        <v>123.0</v>
      </c>
      <c r="E7" s="14">
        <v>118.0</v>
      </c>
      <c r="F7" s="14">
        <v>115.0</v>
      </c>
      <c r="G7" s="15">
        <v>117.0</v>
      </c>
      <c r="H7" s="14">
        <v>118.0</v>
      </c>
      <c r="I7" s="14">
        <v>123.0</v>
      </c>
      <c r="J7" s="14">
        <v>120.0</v>
      </c>
      <c r="K7" s="14">
        <v>118.0</v>
      </c>
      <c r="L7" s="14">
        <v>118.0</v>
      </c>
      <c r="M7" s="14">
        <v>118.0</v>
      </c>
      <c r="N7" s="14">
        <v>120.0</v>
      </c>
      <c r="O7" s="14">
        <v>120.0</v>
      </c>
      <c r="P7" s="14">
        <v>120.0</v>
      </c>
      <c r="Q7" s="14">
        <v>115.0</v>
      </c>
      <c r="R7" s="14">
        <v>117.0</v>
      </c>
      <c r="S7" s="14"/>
      <c r="T7" s="14">
        <v>117.0</v>
      </c>
      <c r="U7" s="14">
        <v>117.0</v>
      </c>
      <c r="V7" s="14">
        <v>118.0</v>
      </c>
      <c r="W7" s="15">
        <v>117.0</v>
      </c>
      <c r="X7" s="14">
        <v>118.0</v>
      </c>
      <c r="Y7" s="1" t="s">
        <v>36</v>
      </c>
      <c r="Z7" s="7"/>
      <c r="AA7" s="7"/>
      <c r="AB7" s="7"/>
      <c r="AC7" s="12"/>
      <c r="AD7" s="12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ht="15.75" customHeight="1">
      <c r="A8" s="13">
        <v>108.0</v>
      </c>
      <c r="B8" s="10" t="s">
        <v>37</v>
      </c>
      <c r="C8" s="14">
        <v>120.0</v>
      </c>
      <c r="D8" s="14">
        <v>115.0</v>
      </c>
      <c r="E8" s="14">
        <v>117.0</v>
      </c>
      <c r="F8" s="14">
        <v>120.0</v>
      </c>
      <c r="G8" s="15">
        <v>117.0</v>
      </c>
      <c r="H8" s="14">
        <v>121.0</v>
      </c>
      <c r="I8" s="14">
        <v>114.0</v>
      </c>
      <c r="J8" s="14">
        <v>118.0</v>
      </c>
      <c r="K8" s="14">
        <v>115.0</v>
      </c>
      <c r="L8" s="14">
        <v>115.0</v>
      </c>
      <c r="M8" s="14">
        <v>123.0</v>
      </c>
      <c r="N8" s="14">
        <v>118.0</v>
      </c>
      <c r="O8" s="14">
        <v>121.0</v>
      </c>
      <c r="P8" s="14">
        <v>118.0</v>
      </c>
      <c r="Q8" s="14">
        <v>118.0</v>
      </c>
      <c r="R8" s="14">
        <v>121.0</v>
      </c>
      <c r="S8" s="14"/>
      <c r="T8" s="14">
        <v>121.0</v>
      </c>
      <c r="U8" s="14">
        <v>118.0</v>
      </c>
      <c r="V8" s="14">
        <v>117.0</v>
      </c>
      <c r="W8" s="15">
        <v>121.0</v>
      </c>
      <c r="X8" s="14">
        <v>121.0</v>
      </c>
      <c r="Y8" s="1" t="s">
        <v>37</v>
      </c>
      <c r="Z8" s="7"/>
      <c r="AA8" s="7"/>
      <c r="AB8" s="7"/>
      <c r="AC8" s="12"/>
      <c r="AD8" s="12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ht="15.75" customHeight="1">
      <c r="A9" s="13">
        <v>108.0</v>
      </c>
      <c r="B9" s="10" t="s">
        <v>38</v>
      </c>
      <c r="C9" s="14">
        <v>115.0</v>
      </c>
      <c r="D9" s="14">
        <v>114.0</v>
      </c>
      <c r="E9" s="14">
        <v>117.0</v>
      </c>
      <c r="F9" s="14">
        <v>123.0</v>
      </c>
      <c r="G9" s="15">
        <v>120.0</v>
      </c>
      <c r="H9" s="14">
        <v>120.0</v>
      </c>
      <c r="I9" s="14">
        <v>114.0</v>
      </c>
      <c r="J9" s="14">
        <v>120.0</v>
      </c>
      <c r="K9" s="14">
        <v>117.0</v>
      </c>
      <c r="L9" s="14">
        <v>118.0</v>
      </c>
      <c r="M9" s="14">
        <v>117.0</v>
      </c>
      <c r="N9" s="14">
        <v>117.0</v>
      </c>
      <c r="O9" s="14">
        <v>118.0</v>
      </c>
      <c r="P9" s="14">
        <v>115.0</v>
      </c>
      <c r="Q9" s="14">
        <v>121.0</v>
      </c>
      <c r="R9" s="14">
        <v>120.0</v>
      </c>
      <c r="S9" s="14"/>
      <c r="T9" s="14">
        <v>115.0</v>
      </c>
      <c r="U9" s="14">
        <v>121.0</v>
      </c>
      <c r="V9" s="14">
        <v>121.0</v>
      </c>
      <c r="W9" s="15">
        <v>118.0</v>
      </c>
      <c r="X9" s="14">
        <v>120.0</v>
      </c>
      <c r="Y9" s="1" t="s">
        <v>38</v>
      </c>
      <c r="Z9" s="7"/>
      <c r="AA9" s="7"/>
      <c r="AB9" s="7"/>
      <c r="AC9" s="12"/>
      <c r="AD9" s="12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ht="15.75" customHeight="1">
      <c r="A10" s="13">
        <v>108.0</v>
      </c>
      <c r="B10" s="10" t="s">
        <v>39</v>
      </c>
      <c r="C10" s="14">
        <v>115.0</v>
      </c>
      <c r="D10" s="14">
        <v>118.0</v>
      </c>
      <c r="E10" s="14">
        <v>123.0</v>
      </c>
      <c r="F10" s="14">
        <v>117.0</v>
      </c>
      <c r="G10" s="15">
        <v>120.0</v>
      </c>
      <c r="H10" s="14">
        <v>114.0</v>
      </c>
      <c r="I10" s="14">
        <v>120.0</v>
      </c>
      <c r="J10" s="14">
        <v>114.0</v>
      </c>
      <c r="K10" s="14">
        <v>117.0</v>
      </c>
      <c r="L10" s="14">
        <v>118.0</v>
      </c>
      <c r="M10" s="14">
        <v>118.0</v>
      </c>
      <c r="N10" s="14">
        <v>117.0</v>
      </c>
      <c r="O10" s="14">
        <v>114.0</v>
      </c>
      <c r="P10" s="14">
        <v>117.0</v>
      </c>
      <c r="Q10" s="14">
        <v>121.0</v>
      </c>
      <c r="R10" s="14">
        <v>117.0</v>
      </c>
      <c r="S10" s="14"/>
      <c r="T10" s="14">
        <v>115.0</v>
      </c>
      <c r="U10" s="14">
        <v>118.0</v>
      </c>
      <c r="V10" s="14">
        <v>121.0</v>
      </c>
      <c r="W10" s="15">
        <v>118.0</v>
      </c>
      <c r="X10" s="14">
        <v>114.0</v>
      </c>
      <c r="Y10" s="1" t="s">
        <v>39</v>
      </c>
      <c r="Z10" s="7"/>
      <c r="AA10" s="7"/>
      <c r="AB10" s="7"/>
      <c r="AC10" s="12"/>
      <c r="AD10" s="12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ht="15.75" customHeight="1">
      <c r="A11" s="13">
        <v>108.0</v>
      </c>
      <c r="B11" s="10" t="s">
        <v>40</v>
      </c>
      <c r="C11" s="14">
        <v>117.0</v>
      </c>
      <c r="D11" s="14">
        <v>117.0</v>
      </c>
      <c r="E11" s="14">
        <v>120.0</v>
      </c>
      <c r="F11" s="14">
        <v>118.0</v>
      </c>
      <c r="G11" s="15">
        <v>118.0</v>
      </c>
      <c r="H11" s="14">
        <v>114.0</v>
      </c>
      <c r="I11" s="14">
        <v>120.0</v>
      </c>
      <c r="J11" s="14">
        <v>114.0</v>
      </c>
      <c r="K11" s="14">
        <v>123.0</v>
      </c>
      <c r="L11" s="14">
        <v>121.0</v>
      </c>
      <c r="M11" s="14">
        <v>117.0</v>
      </c>
      <c r="N11" s="14">
        <v>118.0</v>
      </c>
      <c r="O11" s="14">
        <v>115.0</v>
      </c>
      <c r="P11" s="14">
        <v>120.0</v>
      </c>
      <c r="Q11" s="14">
        <v>121.0</v>
      </c>
      <c r="R11" s="14">
        <v>117.0</v>
      </c>
      <c r="S11" s="14"/>
      <c r="T11" s="14">
        <v>121.0</v>
      </c>
      <c r="U11" s="14">
        <v>120.0</v>
      </c>
      <c r="V11" s="14">
        <v>117.0</v>
      </c>
      <c r="W11" s="15">
        <v>115.0</v>
      </c>
      <c r="X11" s="14">
        <v>114.0</v>
      </c>
      <c r="Y11" s="1" t="s">
        <v>40</v>
      </c>
      <c r="Z11" s="7"/>
      <c r="AA11" s="7"/>
      <c r="AB11" s="7"/>
      <c r="AC11" s="12"/>
      <c r="AD11" s="12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ht="15.75" customHeight="1">
      <c r="A12" s="13">
        <v>0.0</v>
      </c>
      <c r="B12" s="10" t="s">
        <v>41</v>
      </c>
      <c r="C12" s="14">
        <v>0.0</v>
      </c>
      <c r="D12" s="14">
        <v>0.0</v>
      </c>
      <c r="E12" s="14">
        <v>0.0</v>
      </c>
      <c r="F12" s="14">
        <v>0.0</v>
      </c>
      <c r="G12" s="15">
        <v>0.0</v>
      </c>
      <c r="H12" s="14">
        <v>30.0</v>
      </c>
      <c r="I12" s="14">
        <v>0.0</v>
      </c>
      <c r="J12" s="14">
        <v>0.0</v>
      </c>
      <c r="K12" s="14">
        <v>0.0</v>
      </c>
      <c r="L12" s="14">
        <v>0.0</v>
      </c>
      <c r="M12" s="14">
        <v>0.0</v>
      </c>
      <c r="N12" s="14">
        <v>0.0</v>
      </c>
      <c r="O12" s="14">
        <v>25.0</v>
      </c>
      <c r="P12" s="14">
        <v>0.0</v>
      </c>
      <c r="Q12" s="14">
        <v>0.0</v>
      </c>
      <c r="R12" s="14">
        <v>0.0</v>
      </c>
      <c r="S12" s="14"/>
      <c r="T12" s="14">
        <v>15.0</v>
      </c>
      <c r="U12" s="14">
        <v>0.0</v>
      </c>
      <c r="V12" s="14">
        <v>0.0</v>
      </c>
      <c r="W12" s="15">
        <v>0.0</v>
      </c>
      <c r="X12" s="14">
        <v>30.0</v>
      </c>
      <c r="Y12" s="1" t="s">
        <v>41</v>
      </c>
      <c r="Z12" s="7"/>
      <c r="AA12" s="7"/>
      <c r="AB12" s="7"/>
      <c r="AC12" s="12"/>
      <c r="AD12" s="12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ht="15.75" customHeight="1">
      <c r="A13" s="13">
        <v>0.0</v>
      </c>
      <c r="B13" s="10" t="s">
        <v>42</v>
      </c>
      <c r="C13" s="14">
        <v>12.0</v>
      </c>
      <c r="D13" s="14">
        <v>0.0</v>
      </c>
      <c r="E13" s="14">
        <v>0.0</v>
      </c>
      <c r="F13" s="14">
        <v>0.0</v>
      </c>
      <c r="G13" s="15">
        <v>0.0</v>
      </c>
      <c r="H13" s="14">
        <v>0.0</v>
      </c>
      <c r="I13" s="14">
        <v>0.0</v>
      </c>
      <c r="J13" s="14">
        <v>0.0</v>
      </c>
      <c r="K13" s="14">
        <v>0.0</v>
      </c>
      <c r="L13" s="14">
        <v>0.0</v>
      </c>
      <c r="M13" s="14">
        <v>0.0</v>
      </c>
      <c r="N13" s="14">
        <v>0.0</v>
      </c>
      <c r="O13" s="14">
        <v>0.0</v>
      </c>
      <c r="P13" s="14">
        <v>0.0</v>
      </c>
      <c r="Q13" s="14">
        <v>0.0</v>
      </c>
      <c r="R13" s="14">
        <v>0.0</v>
      </c>
      <c r="S13" s="14"/>
      <c r="T13" s="14">
        <v>0.0</v>
      </c>
      <c r="U13" s="14">
        <v>0.0</v>
      </c>
      <c r="V13" s="14">
        <v>0.0</v>
      </c>
      <c r="W13" s="15">
        <v>0.0</v>
      </c>
      <c r="X13" s="14">
        <v>0.0</v>
      </c>
      <c r="Y13" s="1" t="s">
        <v>42</v>
      </c>
      <c r="Z13" s="7"/>
      <c r="AA13" s="7"/>
      <c r="AB13" s="7"/>
      <c r="AC13" s="12"/>
      <c r="AD13" s="12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ht="15.75" customHeight="1">
      <c r="A14" s="13">
        <v>0.0</v>
      </c>
      <c r="B14" s="10" t="s">
        <v>43</v>
      </c>
      <c r="C14" s="14">
        <v>0.0</v>
      </c>
      <c r="D14" s="14">
        <v>0.0</v>
      </c>
      <c r="E14" s="14">
        <v>0.0</v>
      </c>
      <c r="F14" s="14">
        <v>0.0</v>
      </c>
      <c r="G14" s="15">
        <v>0.0</v>
      </c>
      <c r="H14" s="14">
        <v>0.0</v>
      </c>
      <c r="I14" s="14">
        <v>0.0</v>
      </c>
      <c r="J14" s="14">
        <v>0.0</v>
      </c>
      <c r="K14" s="14">
        <v>0.0</v>
      </c>
      <c r="L14" s="14">
        <v>0.0</v>
      </c>
      <c r="M14" s="14">
        <v>0.0</v>
      </c>
      <c r="N14" s="14">
        <v>0.0</v>
      </c>
      <c r="O14" s="14">
        <v>0.0</v>
      </c>
      <c r="P14" s="14">
        <v>0.0</v>
      </c>
      <c r="Q14" s="14">
        <v>0.0</v>
      </c>
      <c r="R14" s="14">
        <v>0.0</v>
      </c>
      <c r="S14" s="14"/>
      <c r="T14" s="14">
        <v>0.0</v>
      </c>
      <c r="U14" s="14">
        <v>0.0</v>
      </c>
      <c r="V14" s="14">
        <v>0.0</v>
      </c>
      <c r="W14" s="15">
        <v>0.0</v>
      </c>
      <c r="X14" s="14">
        <v>0.0</v>
      </c>
      <c r="Y14" s="10" t="s">
        <v>43</v>
      </c>
      <c r="Z14" s="7"/>
      <c r="AA14" s="7"/>
      <c r="AB14" s="7"/>
      <c r="AC14" s="12"/>
      <c r="AD14" s="12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ht="15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ht="15.75" customHeight="1">
      <c r="A16" s="11" t="s">
        <v>44</v>
      </c>
      <c r="B16" s="11" t="s">
        <v>45</v>
      </c>
      <c r="C16" s="11" t="s">
        <v>46</v>
      </c>
      <c r="D16" s="11" t="s">
        <v>47</v>
      </c>
      <c r="E16" s="11" t="s">
        <v>27</v>
      </c>
      <c r="F16" s="11" t="s">
        <v>30</v>
      </c>
      <c r="G16" s="11" t="s">
        <v>32</v>
      </c>
      <c r="H16" s="11" t="s">
        <v>34</v>
      </c>
      <c r="I16" s="11" t="s">
        <v>36</v>
      </c>
      <c r="J16" s="11" t="s">
        <v>37</v>
      </c>
      <c r="K16" s="11" t="s">
        <v>38</v>
      </c>
      <c r="L16" s="11" t="s">
        <v>39</v>
      </c>
      <c r="M16" s="11" t="s">
        <v>40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</row>
    <row r="17" ht="15.75" customHeight="1">
      <c r="A17" s="11" t="s">
        <v>48</v>
      </c>
      <c r="B17" s="11">
        <v>6.0</v>
      </c>
      <c r="C17" s="11" t="s">
        <v>49</v>
      </c>
      <c r="D17" s="11">
        <v>8.0</v>
      </c>
      <c r="E17" s="11"/>
      <c r="F17" s="11"/>
      <c r="G17" s="11">
        <v>6.0</v>
      </c>
      <c r="H17" s="11"/>
      <c r="I17" s="11"/>
      <c r="J17" s="11"/>
      <c r="K17" s="11"/>
      <c r="L17" s="11"/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ht="15.75" customHeight="1">
      <c r="A18" s="11" t="s">
        <v>50</v>
      </c>
      <c r="B18" s="11">
        <v>3.0</v>
      </c>
      <c r="C18" s="11" t="s">
        <v>49</v>
      </c>
      <c r="D18" s="11">
        <v>4.0</v>
      </c>
      <c r="E18" s="11"/>
      <c r="F18" s="11"/>
      <c r="G18" s="11"/>
      <c r="H18" s="11">
        <v>2.0</v>
      </c>
      <c r="I18" s="11"/>
      <c r="J18" s="11"/>
      <c r="K18" s="11"/>
      <c r="L18" s="11"/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ht="15.75" customHeight="1">
      <c r="A19" s="11" t="s">
        <v>51</v>
      </c>
      <c r="B19" s="11">
        <v>3.0</v>
      </c>
      <c r="C19" s="11" t="s">
        <v>49</v>
      </c>
      <c r="D19" s="11">
        <v>4.0</v>
      </c>
      <c r="E19" s="11"/>
      <c r="F19" s="11"/>
      <c r="G19" s="11">
        <v>2.0</v>
      </c>
      <c r="H19" s="11">
        <v>1.0</v>
      </c>
      <c r="I19" s="11"/>
      <c r="J19" s="11"/>
      <c r="K19" s="11"/>
      <c r="L19" s="11"/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ht="15.75" customHeight="1">
      <c r="A20" s="11" t="s">
        <v>52</v>
      </c>
      <c r="B20" s="11">
        <v>8.0</v>
      </c>
      <c r="C20" s="11" t="s">
        <v>53</v>
      </c>
      <c r="D20" s="11">
        <v>8.0</v>
      </c>
      <c r="E20" s="11"/>
      <c r="F20" s="11">
        <v>30.0</v>
      </c>
      <c r="G20" s="11"/>
      <c r="H20" s="11"/>
      <c r="I20" s="11">
        <v>4.0</v>
      </c>
      <c r="J20" s="11"/>
      <c r="K20" s="11">
        <v>4.0</v>
      </c>
      <c r="L20" s="11">
        <v>4.0</v>
      </c>
      <c r="M20" s="11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ht="15.75" customHeight="1">
      <c r="A21" s="11" t="s">
        <v>54</v>
      </c>
      <c r="B21" s="11">
        <v>6.0</v>
      </c>
      <c r="C21" s="11" t="s">
        <v>55</v>
      </c>
      <c r="D21" s="11">
        <v>8.0</v>
      </c>
      <c r="E21" s="11"/>
      <c r="F21" s="11">
        <v>25.0</v>
      </c>
      <c r="G21" s="11"/>
      <c r="H21" s="11"/>
      <c r="I21" s="11">
        <v>6.0</v>
      </c>
      <c r="J21" s="11"/>
      <c r="K21" s="11">
        <v>6.0</v>
      </c>
      <c r="L21" s="11"/>
      <c r="M21" s="1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</row>
    <row r="22" ht="15.75" customHeight="1">
      <c r="A22" s="11" t="s">
        <v>56</v>
      </c>
      <c r="B22" s="11">
        <v>8.0</v>
      </c>
      <c r="C22" s="11" t="s">
        <v>55</v>
      </c>
      <c r="D22" s="11">
        <v>8.0</v>
      </c>
      <c r="E22" s="11"/>
      <c r="F22" s="11">
        <v>30.0</v>
      </c>
      <c r="G22" s="11"/>
      <c r="H22" s="11"/>
      <c r="I22" s="11"/>
      <c r="J22" s="11"/>
      <c r="K22" s="11">
        <v>8.0</v>
      </c>
      <c r="L22" s="11"/>
      <c r="M22" s="1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</row>
    <row r="23" ht="15.75" customHeight="1">
      <c r="A23" s="11" t="s">
        <v>57</v>
      </c>
      <c r="B23" s="11">
        <v>3.0</v>
      </c>
      <c r="C23" s="11" t="s">
        <v>55</v>
      </c>
      <c r="D23" s="11">
        <v>4.0</v>
      </c>
      <c r="E23" s="11">
        <v>5.0</v>
      </c>
      <c r="F23" s="11">
        <v>5.0</v>
      </c>
      <c r="G23" s="11"/>
      <c r="H23" s="11"/>
      <c r="I23" s="11"/>
      <c r="J23" s="11"/>
      <c r="K23" s="11"/>
      <c r="L23" s="11"/>
      <c r="M23" s="11">
        <v>2.0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</row>
    <row r="24" ht="15.75" customHeight="1">
      <c r="A24" s="11" t="s">
        <v>58</v>
      </c>
      <c r="B24" s="11">
        <v>4.0</v>
      </c>
      <c r="C24" s="11" t="s">
        <v>55</v>
      </c>
      <c r="D24" s="11">
        <v>4.0</v>
      </c>
      <c r="E24" s="11"/>
      <c r="F24" s="11">
        <v>-5.0</v>
      </c>
      <c r="G24" s="11"/>
      <c r="H24" s="11"/>
      <c r="I24" s="11"/>
      <c r="J24" s="11"/>
      <c r="K24" s="11"/>
      <c r="L24" s="11">
        <v>2.0</v>
      </c>
      <c r="M24" s="1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</row>
    <row r="25" ht="15.75" customHeight="1">
      <c r="A25" s="11" t="s">
        <v>59</v>
      </c>
      <c r="B25" s="11">
        <v>1.0</v>
      </c>
      <c r="C25" s="11" t="s">
        <v>55</v>
      </c>
      <c r="D25" s="11">
        <v>4.0</v>
      </c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</row>
    <row r="26" ht="15.75" customHeight="1">
      <c r="A26" s="11" t="s">
        <v>60</v>
      </c>
      <c r="B26" s="11">
        <v>4.0</v>
      </c>
      <c r="C26" s="11" t="s">
        <v>55</v>
      </c>
      <c r="D26" s="11">
        <v>4.0</v>
      </c>
      <c r="E26" s="11"/>
      <c r="F26" s="11"/>
      <c r="G26" s="11"/>
      <c r="H26" s="11"/>
      <c r="I26" s="11"/>
      <c r="J26" s="11"/>
      <c r="K26" s="11">
        <v>1.0</v>
      </c>
      <c r="L26" s="11"/>
      <c r="M26" s="11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ht="15.75" customHeight="1">
      <c r="A27" s="11" t="s">
        <v>61</v>
      </c>
      <c r="B27" s="11">
        <v>6.0</v>
      </c>
      <c r="C27" s="11" t="s">
        <v>62</v>
      </c>
      <c r="D27" s="11">
        <v>8.0</v>
      </c>
      <c r="E27" s="11"/>
      <c r="F27" s="11"/>
      <c r="G27" s="11"/>
      <c r="H27" s="11"/>
      <c r="I27" s="11"/>
      <c r="J27" s="11">
        <v>8.0</v>
      </c>
      <c r="K27" s="11"/>
      <c r="L27" s="11"/>
      <c r="M27" s="1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ht="15.75" customHeight="1">
      <c r="A28" s="11" t="s">
        <v>63</v>
      </c>
      <c r="B28" s="11">
        <v>2.0</v>
      </c>
      <c r="C28" s="11" t="s">
        <v>62</v>
      </c>
      <c r="D28" s="11">
        <v>4.0</v>
      </c>
      <c r="E28" s="11">
        <v>15.0</v>
      </c>
      <c r="F28" s="11">
        <v>-5.0</v>
      </c>
      <c r="G28" s="11"/>
      <c r="H28" s="11"/>
      <c r="I28" s="11"/>
      <c r="J28" s="11"/>
      <c r="K28" s="11">
        <v>-1.0</v>
      </c>
      <c r="L28" s="11"/>
      <c r="M28" s="1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</row>
    <row r="29" ht="15.75" customHeight="1">
      <c r="A29" s="11" t="s">
        <v>64</v>
      </c>
      <c r="B29" s="11">
        <v>2.0</v>
      </c>
      <c r="C29" s="11" t="s">
        <v>62</v>
      </c>
      <c r="D29" s="11">
        <v>4.0</v>
      </c>
      <c r="E29" s="11"/>
      <c r="F29" s="11"/>
      <c r="G29" s="11">
        <v>-3.0</v>
      </c>
      <c r="H29" s="11">
        <v>4.0</v>
      </c>
      <c r="I29" s="11"/>
      <c r="J29" s="11"/>
      <c r="K29" s="11"/>
      <c r="L29" s="11"/>
      <c r="M29" s="1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</row>
    <row r="30" ht="15.75" customHeight="1">
      <c r="A30" s="11" t="s">
        <v>65</v>
      </c>
      <c r="B30" s="11">
        <v>3.0</v>
      </c>
      <c r="C30" s="11" t="s">
        <v>62</v>
      </c>
      <c r="D30" s="11">
        <v>4.0</v>
      </c>
      <c r="E30" s="11"/>
      <c r="F30" s="11"/>
      <c r="G30" s="11"/>
      <c r="H30" s="11"/>
      <c r="I30" s="11">
        <v>2.0</v>
      </c>
      <c r="J30" s="11">
        <v>1.0</v>
      </c>
      <c r="K30" s="11"/>
      <c r="L30" s="11"/>
      <c r="M30" s="1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</row>
    <row r="31" ht="15.75" customHeight="1">
      <c r="A31" s="11" t="s">
        <v>66</v>
      </c>
      <c r="B31" s="11">
        <v>4.0</v>
      </c>
      <c r="C31" s="11" t="s">
        <v>62</v>
      </c>
      <c r="D31" s="11">
        <v>4.0</v>
      </c>
      <c r="E31" s="11"/>
      <c r="F31" s="11"/>
      <c r="G31" s="11"/>
      <c r="H31" s="11">
        <v>3.0</v>
      </c>
      <c r="I31" s="11"/>
      <c r="J31" s="11"/>
      <c r="K31" s="11"/>
      <c r="L31" s="11"/>
      <c r="M31" s="11">
        <v>-2.0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</row>
    <row r="32" ht="15.75" customHeight="1">
      <c r="A32" s="11" t="s">
        <v>67</v>
      </c>
      <c r="B32" s="11">
        <v>1.0</v>
      </c>
      <c r="C32" s="11" t="s">
        <v>68</v>
      </c>
      <c r="D32" s="11">
        <v>4.0</v>
      </c>
      <c r="E32" s="11">
        <v>-10.0</v>
      </c>
      <c r="F32" s="11"/>
      <c r="G32" s="11"/>
      <c r="H32" s="11">
        <v>2.0</v>
      </c>
      <c r="I32" s="11"/>
      <c r="J32" s="11">
        <v>2.0</v>
      </c>
      <c r="K32" s="11"/>
      <c r="L32" s="11"/>
      <c r="M32" s="1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</row>
    <row r="33" ht="15.75" customHeight="1">
      <c r="A33" s="11" t="s">
        <v>69</v>
      </c>
      <c r="B33" s="11">
        <v>4.0</v>
      </c>
      <c r="C33" s="11" t="s">
        <v>68</v>
      </c>
      <c r="D33" s="11">
        <v>4.0</v>
      </c>
      <c r="E33" s="11">
        <v>-5.0</v>
      </c>
      <c r="F33" s="11">
        <v>-5.0</v>
      </c>
      <c r="G33" s="11"/>
      <c r="H33" s="11">
        <v>1.0</v>
      </c>
      <c r="I33" s="11"/>
      <c r="J33" s="11">
        <v>1.0</v>
      </c>
      <c r="K33" s="11"/>
      <c r="L33" s="11"/>
      <c r="M33" s="11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</row>
    <row r="34" ht="15.75" customHeight="1">
      <c r="A34" s="11" t="s">
        <v>70</v>
      </c>
      <c r="B34" s="11">
        <v>6.0</v>
      </c>
      <c r="C34" s="11" t="s">
        <v>71</v>
      </c>
      <c r="D34" s="11">
        <v>8.0</v>
      </c>
      <c r="E34" s="11">
        <v>15.0</v>
      </c>
      <c r="F34" s="11">
        <v>15.0</v>
      </c>
      <c r="G34" s="11"/>
      <c r="H34" s="11"/>
      <c r="I34" s="11"/>
      <c r="J34" s="11">
        <v>5.0</v>
      </c>
      <c r="K34" s="11"/>
      <c r="L34" s="11"/>
      <c r="M34" s="11">
        <v>5.0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</row>
    <row r="35" ht="15.75" customHeight="1">
      <c r="A35" s="11" t="s">
        <v>72</v>
      </c>
      <c r="B35" s="11">
        <v>3.0</v>
      </c>
      <c r="C35" s="11" t="s">
        <v>73</v>
      </c>
      <c r="D35" s="11">
        <v>4.0</v>
      </c>
      <c r="E35" s="11">
        <v>5.0</v>
      </c>
      <c r="F35" s="11"/>
      <c r="G35" s="11"/>
      <c r="H35" s="11"/>
      <c r="I35" s="11"/>
      <c r="J35" s="11"/>
      <c r="K35" s="11"/>
      <c r="L35" s="11"/>
      <c r="M35" s="11">
        <v>1.0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</row>
    <row r="36" ht="15.75" customHeight="1">
      <c r="A36" s="11" t="s">
        <v>74</v>
      </c>
      <c r="B36" s="11">
        <v>3.0</v>
      </c>
      <c r="C36" s="11" t="s">
        <v>75</v>
      </c>
      <c r="D36" s="11">
        <v>4.0</v>
      </c>
      <c r="E36" s="11"/>
      <c r="F36" s="11"/>
      <c r="G36" s="11"/>
      <c r="H36" s="11"/>
      <c r="I36" s="11">
        <v>3.0</v>
      </c>
      <c r="J36" s="11"/>
      <c r="K36" s="11"/>
      <c r="L36" s="11"/>
      <c r="M36" s="11">
        <v>-2.0</v>
      </c>
      <c r="N36" s="7"/>
      <c r="O36" s="7"/>
      <c r="P36" s="7"/>
      <c r="Q36" s="12"/>
      <c r="R36" s="7"/>
      <c r="S36" s="7"/>
      <c r="T36" s="7"/>
      <c r="U36" s="7"/>
      <c r="V36" s="7"/>
      <c r="W36" s="7"/>
      <c r="X36" s="7"/>
      <c r="Y36" s="7"/>
      <c r="Z36" s="7"/>
      <c r="AA36" s="7"/>
      <c r="AB36" s="12"/>
      <c r="AC36" s="12"/>
      <c r="AD36" s="7"/>
      <c r="AE36" s="12"/>
      <c r="AF36" s="7"/>
      <c r="AG36" s="7"/>
      <c r="AH36" s="12"/>
      <c r="AI36" s="7"/>
      <c r="AJ36" s="7"/>
      <c r="AK36" s="7"/>
      <c r="AL36" s="12"/>
      <c r="AM36" s="12"/>
      <c r="AN36" s="7"/>
      <c r="AO36" s="7"/>
      <c r="AP36" s="7"/>
      <c r="AQ36" s="7"/>
      <c r="AR36" s="7"/>
      <c r="AS36" s="7"/>
      <c r="AT36" s="7"/>
      <c r="AU36" s="7"/>
      <c r="AV36" s="7"/>
      <c r="AW36" s="12"/>
    </row>
    <row r="37" ht="15.75" customHeight="1">
      <c r="A37" s="11"/>
      <c r="B37" s="11">
        <f>sum(B17:B36)</f>
        <v>80</v>
      </c>
      <c r="C37" s="11"/>
      <c r="D37" s="11"/>
      <c r="E37" s="11">
        <f t="shared" ref="E37:M37" si="1">sum(E17:E36)</f>
        <v>25</v>
      </c>
      <c r="F37" s="11">
        <f t="shared" si="1"/>
        <v>90</v>
      </c>
      <c r="G37" s="11">
        <f t="shared" si="1"/>
        <v>5</v>
      </c>
      <c r="H37" s="11">
        <f t="shared" si="1"/>
        <v>13</v>
      </c>
      <c r="I37" s="11">
        <f t="shared" si="1"/>
        <v>15</v>
      </c>
      <c r="J37" s="11">
        <f t="shared" si="1"/>
        <v>17</v>
      </c>
      <c r="K37" s="11">
        <f t="shared" si="1"/>
        <v>18</v>
      </c>
      <c r="L37" s="11">
        <f t="shared" si="1"/>
        <v>6</v>
      </c>
      <c r="M37" s="11">
        <f t="shared" si="1"/>
        <v>4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12"/>
      <c r="AC37" s="12"/>
      <c r="AD37" s="7"/>
      <c r="AE37" s="7"/>
      <c r="AF37" s="7"/>
      <c r="AG37" s="7"/>
      <c r="AH37" s="7"/>
      <c r="AI37" s="7"/>
      <c r="AJ37" s="7"/>
      <c r="AK37" s="7"/>
      <c r="AL37" s="12"/>
      <c r="AM37" s="12"/>
      <c r="AN37" s="7"/>
      <c r="AO37" s="7"/>
      <c r="AP37" s="7"/>
      <c r="AQ37" s="7"/>
      <c r="AR37" s="7"/>
      <c r="AS37" s="7"/>
      <c r="AT37" s="7"/>
      <c r="AU37" s="7"/>
      <c r="AV37" s="7"/>
      <c r="AW37" s="12"/>
    </row>
    <row r="38" ht="15.75" customHeight="1">
      <c r="A38" s="16"/>
      <c r="B38" s="16"/>
      <c r="C38" s="16"/>
      <c r="D38" s="16"/>
      <c r="E38" s="12"/>
      <c r="F38" s="12"/>
      <c r="G38" s="12"/>
      <c r="H38" s="12"/>
      <c r="I38" s="12"/>
      <c r="J38" s="12"/>
      <c r="K38" s="12"/>
      <c r="L38" s="12"/>
      <c r="M38" s="12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12"/>
      <c r="AC38" s="12"/>
      <c r="AD38" s="7"/>
      <c r="AE38" s="7"/>
      <c r="AF38" s="7"/>
      <c r="AG38" s="7"/>
      <c r="AH38" s="7"/>
      <c r="AI38" s="7"/>
      <c r="AJ38" s="7"/>
      <c r="AK38" s="7"/>
      <c r="AL38" s="12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12"/>
    </row>
    <row r="39" ht="15.75" customHeight="1">
      <c r="A39" s="17" t="s">
        <v>46</v>
      </c>
      <c r="B39" s="17" t="s">
        <v>47</v>
      </c>
      <c r="C39" s="17" t="s">
        <v>76</v>
      </c>
      <c r="D39" s="17" t="s">
        <v>77</v>
      </c>
      <c r="E39" s="12"/>
      <c r="F39" s="12"/>
      <c r="G39" s="12"/>
      <c r="H39" s="12"/>
      <c r="I39" s="12"/>
      <c r="J39" s="12"/>
      <c r="K39" s="12"/>
      <c r="L39" s="12"/>
      <c r="M39" s="12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12"/>
      <c r="AC39" s="12"/>
      <c r="AD39" s="7"/>
      <c r="AE39" s="7"/>
      <c r="AF39" s="7"/>
      <c r="AG39" s="7"/>
      <c r="AH39" s="7"/>
      <c r="AI39" s="7"/>
      <c r="AJ39" s="7"/>
      <c r="AK39" s="7"/>
      <c r="AL39" s="12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12"/>
    </row>
    <row r="40" ht="15.75" customHeight="1">
      <c r="A40" s="11" t="s">
        <v>49</v>
      </c>
      <c r="B40" s="11">
        <f>D17+D18+D19</f>
        <v>16</v>
      </c>
      <c r="C40" s="11">
        <f>B40/8+2</f>
        <v>4</v>
      </c>
      <c r="D40" s="11">
        <v>48.0</v>
      </c>
      <c r="E40" s="12"/>
      <c r="F40" s="12"/>
      <c r="G40" s="12"/>
      <c r="H40" s="12"/>
      <c r="I40" s="12"/>
      <c r="J40" s="12"/>
      <c r="K40" s="12"/>
      <c r="L40" s="12"/>
      <c r="M40" s="12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12"/>
      <c r="AC40" s="12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12"/>
    </row>
    <row r="41" ht="15.75" customHeight="1">
      <c r="A41" s="11" t="s">
        <v>53</v>
      </c>
      <c r="B41" s="11">
        <f>D20</f>
        <v>8</v>
      </c>
      <c r="C41" s="11">
        <f t="shared" ref="C41:C42" si="2">(B41/8)+2</f>
        <v>3</v>
      </c>
      <c r="D41" s="11">
        <v>35.0</v>
      </c>
      <c r="E41" s="12"/>
      <c r="F41" s="12"/>
      <c r="G41" s="12"/>
      <c r="H41" s="12"/>
      <c r="I41" s="12"/>
      <c r="J41" s="12"/>
      <c r="K41" s="12"/>
      <c r="L41" s="12"/>
      <c r="M41" s="12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2"/>
      <c r="AC41" s="12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12"/>
      <c r="AX41" s="12"/>
      <c r="AY41" s="12"/>
      <c r="AZ41" s="12"/>
      <c r="BA41" s="12"/>
      <c r="BB41" s="12"/>
      <c r="BC41" s="12"/>
      <c r="BD41" s="12"/>
      <c r="BE41" s="12"/>
    </row>
    <row r="42" ht="15.75" customHeight="1">
      <c r="A42" s="11" t="s">
        <v>55</v>
      </c>
      <c r="B42" s="11">
        <f>D21+D22+D23+D24+D25+D26</f>
        <v>32</v>
      </c>
      <c r="C42" s="11">
        <f t="shared" si="2"/>
        <v>6</v>
      </c>
      <c r="D42" s="11">
        <v>40.0</v>
      </c>
      <c r="E42" s="12"/>
      <c r="F42" s="12"/>
      <c r="G42" s="12"/>
      <c r="H42" s="12"/>
      <c r="I42" s="12"/>
      <c r="J42" s="12"/>
      <c r="K42" s="12"/>
      <c r="L42" s="12"/>
      <c r="M42" s="12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12"/>
      <c r="AC42" s="12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12"/>
      <c r="AX42" s="12"/>
      <c r="AY42" s="12"/>
      <c r="AZ42" s="12"/>
      <c r="BA42" s="12"/>
      <c r="BB42" s="12"/>
      <c r="BC42" s="12"/>
      <c r="BD42" s="12"/>
      <c r="BE42" s="12"/>
    </row>
    <row r="43" ht="15.75" customHeight="1">
      <c r="A43" s="11" t="s">
        <v>62</v>
      </c>
      <c r="B43" s="11">
        <f>D27+D28+D29+D30+D31</f>
        <v>24</v>
      </c>
      <c r="C43" s="11">
        <f t="shared" ref="C43:C45" si="3">B43/8+2</f>
        <v>5</v>
      </c>
      <c r="D43" s="11">
        <v>35.0</v>
      </c>
      <c r="E43" s="12"/>
      <c r="F43" s="12"/>
      <c r="G43" s="12"/>
      <c r="H43" s="12"/>
      <c r="I43" s="12"/>
      <c r="J43" s="12"/>
      <c r="K43" s="12"/>
      <c r="L43" s="12"/>
      <c r="M43" s="12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12"/>
      <c r="AC43" s="12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12"/>
      <c r="AX43" s="12"/>
      <c r="AY43" s="12"/>
      <c r="AZ43" s="12"/>
      <c r="BA43" s="12"/>
      <c r="BB43" s="12"/>
      <c r="BC43" s="12"/>
      <c r="BD43" s="12"/>
      <c r="BE43" s="12"/>
    </row>
    <row r="44" ht="15.75" customHeight="1">
      <c r="A44" s="11" t="s">
        <v>68</v>
      </c>
      <c r="B44" s="11">
        <f>D32+D33</f>
        <v>8</v>
      </c>
      <c r="C44" s="11">
        <f t="shared" si="3"/>
        <v>3</v>
      </c>
      <c r="D44" s="11">
        <v>20.0</v>
      </c>
      <c r="E44" s="12"/>
      <c r="F44" s="12"/>
      <c r="G44" s="12"/>
      <c r="H44" s="12"/>
      <c r="I44" s="12"/>
      <c r="J44" s="12"/>
      <c r="K44" s="12"/>
      <c r="L44" s="12"/>
      <c r="M44" s="12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12"/>
      <c r="AC44" s="12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12"/>
      <c r="AX44" s="12"/>
      <c r="AY44" s="12"/>
      <c r="AZ44" s="12"/>
      <c r="BA44" s="12"/>
      <c r="BB44" s="12"/>
      <c r="BC44" s="12"/>
      <c r="BD44" s="12"/>
      <c r="BE44" s="12"/>
    </row>
    <row r="45" ht="15.75" customHeight="1">
      <c r="A45" s="18" t="s">
        <v>71</v>
      </c>
      <c r="B45" s="18">
        <f>D34</f>
        <v>8</v>
      </c>
      <c r="C45" s="18">
        <f t="shared" si="3"/>
        <v>3</v>
      </c>
      <c r="D45" s="18">
        <v>0.15</v>
      </c>
      <c r="E45" s="12"/>
      <c r="F45" s="12"/>
      <c r="G45" s="12"/>
      <c r="H45" s="12"/>
      <c r="I45" s="12"/>
      <c r="J45" s="12"/>
      <c r="K45" s="12"/>
      <c r="L45" s="12"/>
      <c r="M45" s="12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2"/>
      <c r="AC45" s="12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12"/>
      <c r="AX45" s="12"/>
      <c r="AY45" s="12"/>
      <c r="AZ45" s="12"/>
      <c r="BA45" s="12"/>
      <c r="BB45" s="12"/>
      <c r="BC45" s="12"/>
      <c r="BD45" s="12"/>
      <c r="BE45" s="12"/>
    </row>
    <row r="46" ht="15.75" customHeight="1">
      <c r="A46" s="19"/>
      <c r="B46" s="19"/>
      <c r="C46" s="19"/>
      <c r="D46" s="19"/>
      <c r="E46" s="12"/>
      <c r="F46" s="12"/>
      <c r="G46" s="12"/>
      <c r="H46" s="12"/>
      <c r="I46" s="12"/>
      <c r="J46" s="12"/>
      <c r="K46" s="12"/>
      <c r="L46" s="12"/>
      <c r="M46" s="12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12"/>
      <c r="AC46" s="12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12"/>
      <c r="AX46" s="12"/>
      <c r="AY46" s="12"/>
      <c r="AZ46" s="12"/>
      <c r="BA46" s="12"/>
      <c r="BB46" s="12"/>
      <c r="BC46" s="12"/>
      <c r="BD46" s="12"/>
      <c r="BE46" s="12"/>
    </row>
    <row r="47" ht="15.75" customHeight="1">
      <c r="A47" s="20"/>
      <c r="B47" s="20"/>
      <c r="C47" s="20"/>
      <c r="D47" s="20"/>
      <c r="E47" s="12"/>
      <c r="F47" s="12"/>
      <c r="G47" s="12"/>
      <c r="H47" s="12"/>
      <c r="I47" s="12"/>
      <c r="J47" s="12"/>
      <c r="K47" s="12"/>
      <c r="L47" s="12"/>
      <c r="M47" s="12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12"/>
      <c r="AC47" s="12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12"/>
      <c r="AX47" s="12"/>
      <c r="AY47" s="12"/>
      <c r="AZ47" s="12"/>
      <c r="BA47" s="12"/>
      <c r="BB47" s="12"/>
      <c r="BC47" s="12"/>
      <c r="BD47" s="12"/>
      <c r="BE47" s="12"/>
    </row>
    <row r="48" ht="15.75" customHeight="1">
      <c r="A48" s="17" t="s">
        <v>78</v>
      </c>
      <c r="B48" s="17" t="s">
        <v>79</v>
      </c>
      <c r="C48" s="17"/>
      <c r="D48" s="17"/>
      <c r="E48" s="12"/>
      <c r="F48" s="12"/>
      <c r="G48" s="12"/>
      <c r="H48" s="12"/>
      <c r="I48" s="12"/>
      <c r="J48" s="12"/>
      <c r="K48" s="12"/>
      <c r="L48" s="12"/>
      <c r="M48" s="12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12"/>
      <c r="AC48" s="12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12"/>
      <c r="AX48" s="12"/>
      <c r="AY48" s="12"/>
      <c r="AZ48" s="12"/>
      <c r="BA48" s="12"/>
      <c r="BB48" s="12"/>
      <c r="BC48" s="12"/>
      <c r="BD48" s="12"/>
      <c r="BE48" s="12"/>
    </row>
    <row r="49" ht="15.75" customHeight="1">
      <c r="A49" s="11" t="s">
        <v>75</v>
      </c>
      <c r="B49" s="11"/>
      <c r="C49" s="11">
        <v>3.0</v>
      </c>
      <c r="D49" s="11">
        <v>35.0</v>
      </c>
      <c r="E49" s="12"/>
      <c r="F49" s="12"/>
      <c r="G49" s="12"/>
      <c r="H49" s="12"/>
      <c r="I49" s="12"/>
      <c r="J49" s="12"/>
      <c r="K49" s="12"/>
      <c r="L49" s="12"/>
      <c r="M49" s="12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12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12"/>
      <c r="AW49" s="12"/>
      <c r="AX49" s="12"/>
      <c r="AY49" s="12"/>
      <c r="AZ49" s="12"/>
      <c r="BA49" s="12"/>
      <c r="BB49" s="12"/>
      <c r="BC49" s="12"/>
      <c r="BD49" s="12"/>
      <c r="BE49" s="12"/>
    </row>
    <row r="50" ht="15.75" customHeight="1">
      <c r="A50" s="11" t="s">
        <v>80</v>
      </c>
      <c r="B50" s="11"/>
      <c r="C50" s="11">
        <v>2.0</v>
      </c>
      <c r="D50" s="11">
        <v>2.0</v>
      </c>
      <c r="E50" s="12"/>
      <c r="F50" s="12"/>
      <c r="G50" s="12"/>
      <c r="H50" s="12"/>
      <c r="I50" s="12"/>
      <c r="J50" s="12"/>
      <c r="K50" s="12"/>
      <c r="L50" s="12"/>
      <c r="M50" s="12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12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12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12"/>
      <c r="AQ51" s="7"/>
      <c r="AR51" s="7"/>
      <c r="AS51" s="7"/>
      <c r="AT51" s="7"/>
      <c r="AU51" s="7"/>
      <c r="AV51" s="7"/>
      <c r="AW51" s="7"/>
      <c r="AX51" s="12"/>
      <c r="AY51" s="12"/>
      <c r="AZ51" s="12"/>
      <c r="BA51" s="12"/>
      <c r="BB51" s="12"/>
      <c r="BC51" s="12"/>
      <c r="BD51" s="12"/>
      <c r="BE51" s="12"/>
    </row>
    <row r="52" ht="15.75" customHeight="1">
      <c r="A52" s="1"/>
      <c r="B52" s="1" t="s">
        <v>81</v>
      </c>
      <c r="C52" s="11" t="s">
        <v>82</v>
      </c>
      <c r="D52" s="11" t="s">
        <v>27</v>
      </c>
      <c r="E52" s="11" t="s">
        <v>30</v>
      </c>
      <c r="F52" s="1" t="s">
        <v>32</v>
      </c>
      <c r="G52" s="1" t="s">
        <v>34</v>
      </c>
      <c r="H52" s="1" t="s">
        <v>36</v>
      </c>
      <c r="I52" s="1" t="s">
        <v>37</v>
      </c>
      <c r="J52" s="1" t="s">
        <v>38</v>
      </c>
      <c r="K52" s="1" t="s">
        <v>39</v>
      </c>
      <c r="L52" s="1" t="s">
        <v>40</v>
      </c>
      <c r="M52" s="1" t="s">
        <v>83</v>
      </c>
      <c r="N52" s="1" t="s">
        <v>84</v>
      </c>
      <c r="O52" s="11" t="s">
        <v>85</v>
      </c>
      <c r="P52" s="11" t="s">
        <v>86</v>
      </c>
      <c r="Q52" s="1" t="s">
        <v>87</v>
      </c>
      <c r="R52" s="1" t="s">
        <v>88</v>
      </c>
      <c r="S52" s="11" t="s">
        <v>89</v>
      </c>
      <c r="T52" s="11" t="s">
        <v>33</v>
      </c>
      <c r="U52" s="11" t="s">
        <v>90</v>
      </c>
      <c r="V52" s="11" t="s">
        <v>91</v>
      </c>
      <c r="W52" s="21" t="s">
        <v>92</v>
      </c>
      <c r="X52" s="21" t="s">
        <v>93</v>
      </c>
      <c r="Y52" s="21" t="s">
        <v>94</v>
      </c>
      <c r="Z52" s="1" t="s">
        <v>95</v>
      </c>
      <c r="AA52" s="1" t="s">
        <v>96</v>
      </c>
      <c r="AB52" s="21" t="s">
        <v>97</v>
      </c>
      <c r="AC52" s="1" t="s">
        <v>42</v>
      </c>
      <c r="AD52" s="1" t="s">
        <v>43</v>
      </c>
      <c r="AE52" s="1" t="s">
        <v>98</v>
      </c>
      <c r="AF52" s="11" t="s">
        <v>99</v>
      </c>
      <c r="AG52" s="11" t="s">
        <v>68</v>
      </c>
      <c r="AH52" s="11" t="s">
        <v>62</v>
      </c>
      <c r="AI52" s="11" t="s">
        <v>100</v>
      </c>
      <c r="AJ52" s="11" t="s">
        <v>101</v>
      </c>
      <c r="AK52" s="11" t="s">
        <v>102</v>
      </c>
      <c r="AL52" s="11" t="s">
        <v>103</v>
      </c>
      <c r="AM52" s="22" t="s">
        <v>104</v>
      </c>
      <c r="AN52" s="11" t="s">
        <v>71</v>
      </c>
      <c r="AO52" s="11" t="s">
        <v>105</v>
      </c>
      <c r="AP52" s="11" t="s">
        <v>106</v>
      </c>
      <c r="AQ52" s="11" t="s">
        <v>107</v>
      </c>
      <c r="AR52" s="11" t="s">
        <v>108</v>
      </c>
      <c r="AS52" s="11" t="s">
        <v>109</v>
      </c>
      <c r="AT52" s="11" t="s">
        <v>110</v>
      </c>
      <c r="AU52" s="1" t="s">
        <v>111</v>
      </c>
      <c r="AV52" s="1" t="s">
        <v>112</v>
      </c>
      <c r="AW52" s="23" t="s">
        <v>113</v>
      </c>
      <c r="AX52" s="23" t="s">
        <v>114</v>
      </c>
      <c r="AY52" s="24" t="s">
        <v>115</v>
      </c>
      <c r="AZ52" s="11" t="s">
        <v>116</v>
      </c>
      <c r="BA52" s="1" t="s">
        <v>117</v>
      </c>
      <c r="BB52" s="1" t="s">
        <v>118</v>
      </c>
      <c r="BC52" s="1" t="s">
        <v>119</v>
      </c>
      <c r="BD52" s="1" t="s">
        <v>120</v>
      </c>
      <c r="BE52" s="1" t="s">
        <v>121</v>
      </c>
    </row>
    <row r="53" ht="15.75" customHeight="1">
      <c r="A53" s="1" t="s">
        <v>122</v>
      </c>
      <c r="B53" s="25" t="s">
        <v>174</v>
      </c>
      <c r="C53" s="15"/>
      <c r="D53" s="15"/>
      <c r="E53" s="15"/>
      <c r="F53" s="15"/>
      <c r="G53" s="26"/>
      <c r="H53" s="15"/>
      <c r="I53" s="15"/>
      <c r="J53" s="15"/>
      <c r="K53" s="15"/>
      <c r="L53" s="15"/>
      <c r="M53" s="26">
        <v>30.0</v>
      </c>
      <c r="N53" s="26">
        <v>60.0</v>
      </c>
      <c r="O53" s="15"/>
      <c r="P53" s="15"/>
      <c r="Q53" s="25">
        <v>70.0</v>
      </c>
      <c r="R53" s="26"/>
      <c r="S53" s="27">
        <v>186.0</v>
      </c>
      <c r="T53" s="15"/>
      <c r="U53" s="15"/>
      <c r="V53" s="15"/>
      <c r="W53" s="28"/>
      <c r="X53" s="29">
        <v>250.0</v>
      </c>
      <c r="Y53" s="28"/>
      <c r="Z53" s="26"/>
      <c r="AA53" s="1">
        <f t="shared" ref="AA53:AA57" si="4">Z53/1024*1000</f>
        <v>0</v>
      </c>
      <c r="AB53" s="28"/>
      <c r="AC53" s="26"/>
      <c r="AD53" s="26"/>
      <c r="AE53" s="26"/>
      <c r="AF53" s="15"/>
      <c r="AG53" s="15"/>
      <c r="AH53" s="15"/>
      <c r="AI53" s="15"/>
      <c r="AJ53" s="15"/>
      <c r="AK53" s="15"/>
      <c r="AL53" s="15"/>
      <c r="AM53" s="30"/>
      <c r="AN53" s="15"/>
      <c r="AO53" s="15"/>
      <c r="AP53" s="15"/>
      <c r="AQ53" s="15"/>
      <c r="AR53" s="15"/>
      <c r="AS53" s="15"/>
      <c r="AT53" s="15"/>
      <c r="AU53" s="26"/>
      <c r="AV53" s="26"/>
      <c r="AW53" s="15"/>
      <c r="AX53" s="29" t="s">
        <v>175</v>
      </c>
      <c r="AY53" s="28"/>
      <c r="AZ53" s="27">
        <v>165.0</v>
      </c>
      <c r="BA53" s="25">
        <v>236.0</v>
      </c>
      <c r="BB53" s="26">
        <v>269.0</v>
      </c>
      <c r="BC53" s="26">
        <v>269.0</v>
      </c>
      <c r="BD53" s="25">
        <v>255.0</v>
      </c>
      <c r="BE53" s="26"/>
    </row>
    <row r="54" ht="15.75" customHeight="1">
      <c r="A54" s="1" t="s">
        <v>124</v>
      </c>
      <c r="B54" s="26"/>
      <c r="C54" s="15"/>
      <c r="D54" s="15"/>
      <c r="E54" s="15"/>
      <c r="F54" s="15"/>
      <c r="G54" s="26"/>
      <c r="H54" s="15"/>
      <c r="I54" s="15"/>
      <c r="J54" s="15"/>
      <c r="K54" s="15"/>
      <c r="L54" s="15"/>
      <c r="M54" s="26"/>
      <c r="N54" s="26"/>
      <c r="O54" s="15"/>
      <c r="P54" s="15"/>
      <c r="Q54" s="26"/>
      <c r="R54" s="26"/>
      <c r="S54" s="15"/>
      <c r="T54" s="15"/>
      <c r="U54" s="15"/>
      <c r="V54" s="15"/>
      <c r="W54" s="28"/>
      <c r="X54" s="28"/>
      <c r="Y54" s="28"/>
      <c r="Z54" s="26"/>
      <c r="AA54" s="1">
        <f t="shared" si="4"/>
        <v>0</v>
      </c>
      <c r="AB54" s="28"/>
      <c r="AC54" s="26"/>
      <c r="AD54" s="26"/>
      <c r="AE54" s="26"/>
      <c r="AF54" s="15"/>
      <c r="AG54" s="15"/>
      <c r="AH54" s="15"/>
      <c r="AI54" s="15"/>
      <c r="AJ54" s="15"/>
      <c r="AK54" s="15"/>
      <c r="AL54" s="15"/>
      <c r="AM54" s="30"/>
      <c r="AN54" s="15"/>
      <c r="AO54" s="15"/>
      <c r="AP54" s="15"/>
      <c r="AQ54" s="15"/>
      <c r="AR54" s="15"/>
      <c r="AS54" s="15"/>
      <c r="AT54" s="15"/>
      <c r="AU54" s="26"/>
      <c r="AV54" s="26"/>
      <c r="AW54" s="15"/>
      <c r="AX54" s="28"/>
      <c r="AY54" s="28"/>
      <c r="AZ54" s="15"/>
      <c r="BA54" s="26"/>
      <c r="BB54" s="26"/>
      <c r="BC54" s="26"/>
      <c r="BD54" s="26"/>
      <c r="BE54" s="26"/>
    </row>
    <row r="55" ht="15.75" customHeight="1">
      <c r="A55" s="1" t="s">
        <v>125</v>
      </c>
      <c r="B55" s="26" t="s">
        <v>176</v>
      </c>
      <c r="C55" s="15"/>
      <c r="D55" s="15"/>
      <c r="E55" s="15"/>
      <c r="F55" s="15">
        <v>15.0</v>
      </c>
      <c r="G55" s="26"/>
      <c r="H55" s="15"/>
      <c r="I55" s="15"/>
      <c r="J55" s="15"/>
      <c r="K55" s="15"/>
      <c r="L55" s="15"/>
      <c r="M55" s="26">
        <v>27.0</v>
      </c>
      <c r="N55" s="26">
        <v>33.0</v>
      </c>
      <c r="O55" s="15"/>
      <c r="P55" s="15"/>
      <c r="Q55" s="26"/>
      <c r="R55" s="26"/>
      <c r="S55" s="15"/>
      <c r="T55" s="15"/>
      <c r="U55" s="15"/>
      <c r="V55" s="15"/>
      <c r="W55" s="28"/>
      <c r="X55" s="29">
        <v>242.0</v>
      </c>
      <c r="Y55" s="28"/>
      <c r="Z55" s="26">
        <v>4.0</v>
      </c>
      <c r="AA55" s="1">
        <f t="shared" si="4"/>
        <v>3.90625</v>
      </c>
      <c r="AB55" s="28"/>
      <c r="AC55" s="26"/>
      <c r="AD55" s="26"/>
      <c r="AE55" s="26">
        <v>3.0</v>
      </c>
      <c r="AF55" s="15"/>
      <c r="AG55" s="15"/>
      <c r="AH55" s="15"/>
      <c r="AI55" s="15"/>
      <c r="AJ55" s="15"/>
      <c r="AK55" s="15"/>
      <c r="AL55" s="15"/>
      <c r="AM55" s="30"/>
      <c r="AN55" s="15"/>
      <c r="AO55" s="15"/>
      <c r="AP55" s="15"/>
      <c r="AQ55" s="15"/>
      <c r="AR55" s="15"/>
      <c r="AS55" s="15"/>
      <c r="AT55" s="15"/>
      <c r="AU55" s="26"/>
      <c r="AV55" s="26"/>
      <c r="AW55" s="15"/>
      <c r="AX55" s="29"/>
      <c r="AY55" s="28"/>
      <c r="AZ55" s="15">
        <v>176.0</v>
      </c>
      <c r="BA55" s="26">
        <v>236.0</v>
      </c>
      <c r="BB55" s="26">
        <v>242.0</v>
      </c>
      <c r="BC55" s="26">
        <v>228.0</v>
      </c>
      <c r="BD55" s="26">
        <v>228.0</v>
      </c>
      <c r="BE55" s="26"/>
    </row>
    <row r="56" ht="15.75" customHeight="1">
      <c r="A56" s="1" t="s">
        <v>128</v>
      </c>
      <c r="B56" s="26"/>
      <c r="C56" s="15"/>
      <c r="D56" s="15"/>
      <c r="E56" s="15"/>
      <c r="F56" s="15"/>
      <c r="G56" s="26"/>
      <c r="H56" s="15"/>
      <c r="I56" s="15"/>
      <c r="J56" s="15"/>
      <c r="K56" s="15"/>
      <c r="L56" s="15"/>
      <c r="M56" s="26"/>
      <c r="N56" s="26"/>
      <c r="O56" s="15"/>
      <c r="P56" s="15"/>
      <c r="Q56" s="26"/>
      <c r="R56" s="26"/>
      <c r="S56" s="15"/>
      <c r="T56" s="15"/>
      <c r="U56" s="15"/>
      <c r="V56" s="15"/>
      <c r="W56" s="28"/>
      <c r="X56" s="28"/>
      <c r="Y56" s="28"/>
      <c r="Z56" s="26"/>
      <c r="AA56" s="1">
        <f t="shared" si="4"/>
        <v>0</v>
      </c>
      <c r="AB56" s="28"/>
      <c r="AC56" s="26"/>
      <c r="AD56" s="26"/>
      <c r="AE56" s="26"/>
      <c r="AF56" s="15"/>
      <c r="AG56" s="15"/>
      <c r="AH56" s="15"/>
      <c r="AI56" s="15"/>
      <c r="AJ56" s="15"/>
      <c r="AK56" s="15"/>
      <c r="AL56" s="15"/>
      <c r="AM56" s="30"/>
      <c r="AN56" s="15"/>
      <c r="AO56" s="15"/>
      <c r="AP56" s="15"/>
      <c r="AQ56" s="15"/>
      <c r="AR56" s="15"/>
      <c r="AS56" s="15"/>
      <c r="AT56" s="15"/>
      <c r="AU56" s="26"/>
      <c r="AV56" s="26"/>
      <c r="AW56" s="15"/>
      <c r="AX56" s="28"/>
      <c r="AY56" s="28"/>
      <c r="AZ56" s="15"/>
      <c r="BA56" s="26"/>
      <c r="BB56" s="26"/>
      <c r="BC56" s="26"/>
      <c r="BD56" s="26"/>
      <c r="BE56" s="26"/>
    </row>
    <row r="57" ht="15.75" customHeight="1">
      <c r="A57" s="1" t="s">
        <v>129</v>
      </c>
      <c r="B57" s="26" t="s">
        <v>177</v>
      </c>
      <c r="C57" s="15"/>
      <c r="D57" s="15"/>
      <c r="E57" s="15"/>
      <c r="F57" s="15">
        <v>7.0</v>
      </c>
      <c r="G57" s="26">
        <v>7.0</v>
      </c>
      <c r="H57" s="15">
        <v>7.0</v>
      </c>
      <c r="I57" s="15"/>
      <c r="J57" s="15"/>
      <c r="K57" s="15"/>
      <c r="L57" s="15"/>
      <c r="M57" s="26"/>
      <c r="N57" s="26">
        <v>10.0</v>
      </c>
      <c r="O57" s="15"/>
      <c r="P57" s="15"/>
      <c r="Q57" s="26"/>
      <c r="R57" s="26"/>
      <c r="S57" s="15"/>
      <c r="T57" s="15"/>
      <c r="U57" s="15"/>
      <c r="V57" s="15"/>
      <c r="W57" s="28"/>
      <c r="X57" s="28"/>
      <c r="Y57" s="28"/>
      <c r="Z57" s="26"/>
      <c r="AA57" s="1">
        <f t="shared" si="4"/>
        <v>0</v>
      </c>
      <c r="AB57" s="28"/>
      <c r="AC57" s="26"/>
      <c r="AD57" s="26"/>
      <c r="AE57" s="26"/>
      <c r="AF57" s="15"/>
      <c r="AG57" s="15">
        <v>5.0</v>
      </c>
      <c r="AH57" s="15"/>
      <c r="AI57" s="15"/>
      <c r="AJ57" s="15"/>
      <c r="AK57" s="15"/>
      <c r="AL57" s="15"/>
      <c r="AM57" s="30"/>
      <c r="AN57" s="15"/>
      <c r="AO57" s="15"/>
      <c r="AP57" s="15"/>
      <c r="AQ57" s="15"/>
      <c r="AR57" s="15"/>
      <c r="AS57" s="15"/>
      <c r="AT57" s="15"/>
      <c r="AU57" s="26"/>
      <c r="AV57" s="26"/>
      <c r="AW57" s="15"/>
      <c r="AX57" s="28"/>
      <c r="AY57" s="28"/>
      <c r="AZ57" s="15"/>
      <c r="BA57" s="26"/>
      <c r="BB57" s="26"/>
      <c r="BC57" s="26"/>
      <c r="BD57" s="26"/>
      <c r="BE57" s="26"/>
    </row>
    <row r="58" ht="15.75" customHeight="1">
      <c r="A58" s="6"/>
      <c r="B58" s="6"/>
      <c r="C58" s="12"/>
      <c r="D58" s="12"/>
      <c r="E58" s="12"/>
      <c r="F58" s="12"/>
      <c r="G58" s="6"/>
      <c r="H58" s="12"/>
      <c r="I58" s="12"/>
      <c r="J58" s="12"/>
      <c r="K58" s="12"/>
      <c r="L58" s="12"/>
      <c r="M58" s="6"/>
      <c r="N58" s="6"/>
      <c r="O58" s="12"/>
      <c r="P58" s="12"/>
      <c r="Q58" s="6"/>
      <c r="R58" s="6"/>
      <c r="S58" s="12"/>
      <c r="T58" s="12"/>
      <c r="U58" s="12"/>
      <c r="V58" s="12"/>
      <c r="W58" s="8"/>
      <c r="X58" s="8"/>
      <c r="Y58" s="8"/>
      <c r="Z58" s="6"/>
      <c r="AA58" s="6"/>
      <c r="AB58" s="8"/>
      <c r="AC58" s="6"/>
      <c r="AD58" s="6"/>
      <c r="AE58" s="6"/>
      <c r="AF58" s="12"/>
      <c r="AG58" s="12"/>
      <c r="AH58" s="12"/>
      <c r="AI58" s="12"/>
      <c r="AJ58" s="12"/>
      <c r="AK58" s="12"/>
      <c r="AL58" s="12"/>
      <c r="AN58" s="12"/>
      <c r="AO58" s="12"/>
      <c r="AP58" s="12"/>
      <c r="AQ58" s="12"/>
      <c r="AR58" s="12"/>
      <c r="AS58" s="12"/>
      <c r="AT58" s="12"/>
      <c r="AU58" s="6"/>
      <c r="AV58" s="6"/>
      <c r="AW58" s="7"/>
      <c r="AX58" s="7"/>
      <c r="AY58" s="7"/>
      <c r="AZ58" s="7"/>
      <c r="BA58" s="12"/>
      <c r="BB58" s="12"/>
      <c r="BC58" s="7"/>
      <c r="BD58" s="7"/>
      <c r="BE58" s="7"/>
    </row>
    <row r="59" ht="15.75" customHeight="1">
      <c r="A59" s="9"/>
      <c r="B59" s="10" t="s">
        <v>81</v>
      </c>
      <c r="C59" s="11" t="s">
        <v>82</v>
      </c>
      <c r="D59" s="11" t="s">
        <v>27</v>
      </c>
      <c r="E59" s="11" t="s">
        <v>30</v>
      </c>
      <c r="F59" s="1" t="s">
        <v>32</v>
      </c>
      <c r="G59" s="10" t="s">
        <v>34</v>
      </c>
      <c r="H59" s="1" t="s">
        <v>36</v>
      </c>
      <c r="I59" s="1" t="s">
        <v>37</v>
      </c>
      <c r="J59" s="1" t="s">
        <v>38</v>
      </c>
      <c r="K59" s="1" t="s">
        <v>39</v>
      </c>
      <c r="L59" s="1" t="s">
        <v>40</v>
      </c>
      <c r="M59" s="10" t="s">
        <v>83</v>
      </c>
      <c r="N59" s="10" t="s">
        <v>84</v>
      </c>
      <c r="O59" s="11" t="s">
        <v>85</v>
      </c>
      <c r="P59" s="11" t="s">
        <v>86</v>
      </c>
      <c r="Q59" s="1" t="s">
        <v>87</v>
      </c>
      <c r="R59" s="1" t="s">
        <v>88</v>
      </c>
      <c r="S59" s="11" t="s">
        <v>89</v>
      </c>
      <c r="T59" s="11" t="s">
        <v>33</v>
      </c>
      <c r="U59" s="11" t="s">
        <v>90</v>
      </c>
      <c r="V59" s="11" t="s">
        <v>91</v>
      </c>
      <c r="W59" s="21" t="s">
        <v>92</v>
      </c>
      <c r="X59" s="21" t="s">
        <v>93</v>
      </c>
      <c r="Y59" s="21" t="s">
        <v>94</v>
      </c>
      <c r="Z59" s="1" t="s">
        <v>95</v>
      </c>
      <c r="AA59" s="1" t="s">
        <v>96</v>
      </c>
      <c r="AB59" s="21" t="s">
        <v>97</v>
      </c>
      <c r="AC59" s="1" t="s">
        <v>42</v>
      </c>
      <c r="AD59" s="1" t="s">
        <v>43</v>
      </c>
      <c r="AE59" s="1" t="s">
        <v>98</v>
      </c>
      <c r="AF59" s="11" t="s">
        <v>99</v>
      </c>
      <c r="AG59" s="11" t="s">
        <v>68</v>
      </c>
      <c r="AH59" s="11" t="s">
        <v>62</v>
      </c>
      <c r="AI59" s="11" t="s">
        <v>100</v>
      </c>
      <c r="AJ59" s="11" t="s">
        <v>101</v>
      </c>
      <c r="AK59" s="11" t="s">
        <v>102</v>
      </c>
      <c r="AL59" s="11" t="s">
        <v>103</v>
      </c>
      <c r="AM59" s="22" t="s">
        <v>104</v>
      </c>
      <c r="AN59" s="11" t="s">
        <v>71</v>
      </c>
      <c r="AO59" s="11" t="s">
        <v>105</v>
      </c>
      <c r="AP59" s="11" t="s">
        <v>106</v>
      </c>
      <c r="AQ59" s="11" t="s">
        <v>107</v>
      </c>
      <c r="AR59" s="11" t="s">
        <v>108</v>
      </c>
      <c r="AS59" s="11" t="s">
        <v>109</v>
      </c>
      <c r="AT59" s="11" t="s">
        <v>110</v>
      </c>
      <c r="AU59" s="1" t="s">
        <v>111</v>
      </c>
      <c r="AV59" s="31" t="s">
        <v>130</v>
      </c>
      <c r="AW59" s="23" t="s">
        <v>113</v>
      </c>
      <c r="AX59" s="23" t="s">
        <v>114</v>
      </c>
      <c r="AY59" s="37" t="s">
        <v>115</v>
      </c>
      <c r="AZ59" s="7"/>
      <c r="BA59" s="12"/>
      <c r="BB59" s="12"/>
      <c r="BC59" s="7"/>
      <c r="BD59" s="7"/>
      <c r="BE59" s="7"/>
    </row>
    <row r="60" ht="15.75" customHeight="1">
      <c r="A60" s="9" t="s">
        <v>131</v>
      </c>
      <c r="B60" s="14" t="s">
        <v>178</v>
      </c>
      <c r="C60" s="15">
        <v>121.0</v>
      </c>
      <c r="D60" s="15">
        <v>45.0</v>
      </c>
      <c r="E60" s="15">
        <v>29.0</v>
      </c>
      <c r="F60" s="15">
        <v>11.0</v>
      </c>
      <c r="G60" s="14">
        <v>40.0</v>
      </c>
      <c r="H60" s="15">
        <v>19.0</v>
      </c>
      <c r="I60" s="15">
        <v>33.0</v>
      </c>
      <c r="J60" s="15">
        <v>25.0</v>
      </c>
      <c r="K60" s="15">
        <v>16.0</v>
      </c>
      <c r="L60" s="15">
        <v>17.0</v>
      </c>
      <c r="M60" s="14">
        <v>50.0</v>
      </c>
      <c r="N60" s="14"/>
      <c r="O60" s="15">
        <v>50.0</v>
      </c>
      <c r="P60" s="15"/>
      <c r="Q60" s="26">
        <v>50.0</v>
      </c>
      <c r="R60" s="26"/>
      <c r="S60" s="15"/>
      <c r="T60" s="15">
        <v>91.0</v>
      </c>
      <c r="U60" s="15">
        <v>123.0</v>
      </c>
      <c r="V60" s="15">
        <v>5.0</v>
      </c>
      <c r="W60" s="28"/>
      <c r="X60" s="28"/>
      <c r="Y60" s="28"/>
      <c r="Z60" s="26">
        <v>6.0</v>
      </c>
      <c r="AA60" s="1">
        <f t="shared" ref="AA60:AA72" si="5">Z60/1024*1000</f>
        <v>5.859375</v>
      </c>
      <c r="AB60" s="28"/>
      <c r="AC60" s="26"/>
      <c r="AD60" s="26"/>
      <c r="AE60" s="26"/>
      <c r="AF60" s="15"/>
      <c r="AG60" s="15">
        <v>8.0</v>
      </c>
      <c r="AH60" s="15"/>
      <c r="AI60" s="15"/>
      <c r="AJ60" s="15"/>
      <c r="AK60" s="15"/>
      <c r="AL60" s="15"/>
      <c r="AM60" s="30"/>
      <c r="AN60" s="15"/>
      <c r="AO60" s="15">
        <v>3.0</v>
      </c>
      <c r="AP60" s="15"/>
      <c r="AQ60" s="15"/>
      <c r="AR60" s="15"/>
      <c r="AS60" s="15"/>
      <c r="AT60" s="15">
        <v>6.0</v>
      </c>
      <c r="AU60" s="26"/>
      <c r="AV60" s="34"/>
      <c r="AW60" s="27"/>
      <c r="AX60" s="27"/>
      <c r="AY60" s="25"/>
      <c r="AZ60" s="7"/>
      <c r="BA60" s="12"/>
      <c r="BB60" s="12"/>
      <c r="BC60" s="7"/>
      <c r="BD60" s="7"/>
      <c r="BE60" s="7"/>
    </row>
    <row r="61" ht="15.75" customHeight="1">
      <c r="A61" s="9" t="s">
        <v>134</v>
      </c>
      <c r="B61" s="14" t="s">
        <v>179</v>
      </c>
      <c r="C61" s="15"/>
      <c r="D61" s="15"/>
      <c r="E61" s="15"/>
      <c r="F61" s="15">
        <v>25.0</v>
      </c>
      <c r="G61" s="14">
        <v>25.0</v>
      </c>
      <c r="H61" s="15"/>
      <c r="I61" s="15"/>
      <c r="J61" s="15"/>
      <c r="K61" s="15"/>
      <c r="L61" s="15"/>
      <c r="M61" s="14">
        <v>25.0</v>
      </c>
      <c r="N61" s="14"/>
      <c r="O61" s="15"/>
      <c r="P61" s="15"/>
      <c r="Q61" s="26">
        <v>25.0</v>
      </c>
      <c r="R61" s="26"/>
      <c r="S61" s="15"/>
      <c r="T61" s="15"/>
      <c r="U61" s="15"/>
      <c r="V61" s="15"/>
      <c r="W61" s="28"/>
      <c r="X61" s="28"/>
      <c r="Y61" s="28"/>
      <c r="Z61" s="26"/>
      <c r="AA61" s="1">
        <f t="shared" si="5"/>
        <v>0</v>
      </c>
      <c r="AB61" s="28"/>
      <c r="AC61" s="26"/>
      <c r="AD61" s="26"/>
      <c r="AE61" s="26"/>
      <c r="AF61" s="15"/>
      <c r="AG61" s="15">
        <v>7.0</v>
      </c>
      <c r="AH61" s="15"/>
      <c r="AI61" s="15"/>
      <c r="AJ61" s="15"/>
      <c r="AK61" s="15"/>
      <c r="AL61" s="15"/>
      <c r="AM61" s="30"/>
      <c r="AN61" s="15"/>
      <c r="AO61" s="15"/>
      <c r="AP61" s="15"/>
      <c r="AQ61" s="15">
        <v>5.0</v>
      </c>
      <c r="AR61" s="15"/>
      <c r="AS61" s="15"/>
      <c r="AT61" s="15"/>
      <c r="AU61" s="26"/>
      <c r="AV61" s="34"/>
      <c r="AW61" s="15"/>
      <c r="AX61" s="15"/>
      <c r="AY61" s="26"/>
      <c r="AZ61" s="7"/>
      <c r="BA61" s="12"/>
      <c r="BB61" s="12"/>
      <c r="BC61" s="7"/>
      <c r="BD61" s="7"/>
      <c r="BE61" s="7"/>
    </row>
    <row r="62" ht="15.75" customHeight="1">
      <c r="A62" s="9" t="s">
        <v>136</v>
      </c>
      <c r="B62" s="14" t="s">
        <v>180</v>
      </c>
      <c r="C62" s="15"/>
      <c r="D62" s="15">
        <v>45.0</v>
      </c>
      <c r="E62" s="15"/>
      <c r="F62" s="15"/>
      <c r="G62" s="14"/>
      <c r="H62" s="15"/>
      <c r="I62" s="15"/>
      <c r="J62" s="15"/>
      <c r="K62" s="15"/>
      <c r="L62" s="15"/>
      <c r="M62" s="26"/>
      <c r="N62" s="26"/>
      <c r="O62" s="15"/>
      <c r="P62" s="15"/>
      <c r="Q62" s="14"/>
      <c r="R62" s="26"/>
      <c r="S62" s="15"/>
      <c r="T62" s="15">
        <v>15.0</v>
      </c>
      <c r="U62" s="15">
        <v>8.0</v>
      </c>
      <c r="V62" s="15"/>
      <c r="W62" s="28"/>
      <c r="X62" s="28"/>
      <c r="Y62" s="28"/>
      <c r="Z62" s="26"/>
      <c r="AA62" s="1">
        <f t="shared" si="5"/>
        <v>0</v>
      </c>
      <c r="AB62" s="28"/>
      <c r="AC62" s="26"/>
      <c r="AD62" s="26"/>
      <c r="AE62" s="26"/>
      <c r="AF62" s="15"/>
      <c r="AG62" s="15"/>
      <c r="AH62" s="26">
        <v>4.0</v>
      </c>
      <c r="AI62" s="15"/>
      <c r="AJ62" s="15"/>
      <c r="AK62" s="15"/>
      <c r="AL62" s="15"/>
      <c r="AM62" s="30"/>
      <c r="AN62" s="15"/>
      <c r="AO62" s="15"/>
      <c r="AP62" s="15"/>
      <c r="AQ62" s="15"/>
      <c r="AR62" s="15"/>
      <c r="AS62" s="15"/>
      <c r="AT62" s="15"/>
      <c r="AU62" s="26"/>
      <c r="AV62" s="34"/>
      <c r="AW62" s="15"/>
      <c r="AX62" s="15"/>
      <c r="AY62" s="26"/>
      <c r="AZ62" s="7"/>
      <c r="BA62" s="12"/>
      <c r="BB62" s="12"/>
      <c r="BC62" s="7"/>
      <c r="BD62" s="7"/>
      <c r="BE62" s="7"/>
    </row>
    <row r="63" ht="15.75" customHeight="1">
      <c r="A63" s="9" t="s">
        <v>138</v>
      </c>
      <c r="B63" s="14" t="s">
        <v>181</v>
      </c>
      <c r="C63" s="15"/>
      <c r="D63" s="15"/>
      <c r="E63" s="15"/>
      <c r="F63" s="15"/>
      <c r="G63" s="14"/>
      <c r="H63" s="15"/>
      <c r="I63" s="15"/>
      <c r="J63" s="15"/>
      <c r="K63" s="15"/>
      <c r="L63" s="15"/>
      <c r="M63" s="26">
        <v>13.0</v>
      </c>
      <c r="N63" s="26"/>
      <c r="O63" s="15"/>
      <c r="P63" s="15"/>
      <c r="Q63" s="14">
        <v>13.0</v>
      </c>
      <c r="R63" s="26"/>
      <c r="S63" s="15"/>
      <c r="T63" s="15"/>
      <c r="U63" s="15"/>
      <c r="V63" s="15"/>
      <c r="W63" s="28"/>
      <c r="X63" s="28"/>
      <c r="Y63" s="28"/>
      <c r="Z63" s="26"/>
      <c r="AA63" s="1">
        <f t="shared" si="5"/>
        <v>0</v>
      </c>
      <c r="AB63" s="28"/>
      <c r="AC63" s="26">
        <v>4.0</v>
      </c>
      <c r="AD63" s="26"/>
      <c r="AE63" s="26"/>
      <c r="AF63" s="15"/>
      <c r="AG63" s="15"/>
      <c r="AH63" s="26"/>
      <c r="AI63" s="15"/>
      <c r="AJ63" s="15"/>
      <c r="AK63" s="15"/>
      <c r="AL63" s="15"/>
      <c r="AM63" s="30"/>
      <c r="AN63" s="15"/>
      <c r="AO63" s="15"/>
      <c r="AP63" s="15"/>
      <c r="AQ63" s="15"/>
      <c r="AR63" s="15"/>
      <c r="AS63" s="15"/>
      <c r="AT63" s="15"/>
      <c r="AU63" s="26"/>
      <c r="AV63" s="34"/>
      <c r="AW63" s="15"/>
      <c r="AX63" s="15"/>
      <c r="AY63" s="26"/>
      <c r="AZ63" s="7"/>
      <c r="BA63" s="12"/>
      <c r="BB63" s="12"/>
      <c r="BC63" s="7"/>
      <c r="BD63" s="7"/>
      <c r="BE63" s="7"/>
    </row>
    <row r="64" ht="15.75" customHeight="1">
      <c r="A64" s="9" t="s">
        <v>140</v>
      </c>
      <c r="B64" s="14" t="s">
        <v>182</v>
      </c>
      <c r="C64" s="15">
        <v>133.0</v>
      </c>
      <c r="D64" s="15">
        <v>63.0</v>
      </c>
      <c r="E64" s="15"/>
      <c r="F64" s="15">
        <f>26</f>
        <v>26</v>
      </c>
      <c r="G64" s="14">
        <f>33+12</f>
        <v>45</v>
      </c>
      <c r="H64" s="15">
        <v>23.0</v>
      </c>
      <c r="I64" s="15">
        <f>29+12</f>
        <v>41</v>
      </c>
      <c r="J64" s="15">
        <v>20.0</v>
      </c>
      <c r="K64" s="15">
        <v>20.0</v>
      </c>
      <c r="L64" s="15">
        <v>20.0</v>
      </c>
      <c r="M64" s="26">
        <v>35.0</v>
      </c>
      <c r="N64" s="26">
        <f>35+20</f>
        <v>55</v>
      </c>
      <c r="O64" s="15">
        <v>35.0</v>
      </c>
      <c r="P64" s="15">
        <v>35.0</v>
      </c>
      <c r="Q64" s="14"/>
      <c r="R64" s="26"/>
      <c r="S64" s="15"/>
      <c r="T64" s="15">
        <v>55.0</v>
      </c>
      <c r="U64" s="15">
        <v>69.0</v>
      </c>
      <c r="V64" s="15">
        <v>6.0</v>
      </c>
      <c r="W64" s="28"/>
      <c r="X64" s="28"/>
      <c r="Y64" s="28"/>
      <c r="Z64" s="26">
        <v>4.0</v>
      </c>
      <c r="AA64" s="1">
        <f t="shared" si="5"/>
        <v>3.90625</v>
      </c>
      <c r="AB64" s="29"/>
      <c r="AC64" s="26"/>
      <c r="AD64" s="26">
        <v>4.0</v>
      </c>
      <c r="AE64" s="26"/>
      <c r="AF64" s="15">
        <v>-8.0</v>
      </c>
      <c r="AG64" s="15"/>
      <c r="AH64" s="26">
        <v>6.0</v>
      </c>
      <c r="AI64" s="15"/>
      <c r="AJ64" s="15"/>
      <c r="AK64" s="15"/>
      <c r="AL64" s="15"/>
      <c r="AM64" s="30"/>
      <c r="AN64" s="15"/>
      <c r="AO64" s="15"/>
      <c r="AP64" s="15"/>
      <c r="AQ64" s="15"/>
      <c r="AR64" s="15"/>
      <c r="AS64" s="15"/>
      <c r="AT64" s="15"/>
      <c r="AU64" s="26"/>
      <c r="AV64" s="26"/>
      <c r="AW64" s="15"/>
      <c r="AX64" s="15"/>
      <c r="AY64" s="26"/>
      <c r="AZ64" s="7"/>
      <c r="BA64" s="12"/>
      <c r="BB64" s="12"/>
      <c r="BC64" s="7"/>
      <c r="BD64" s="7"/>
      <c r="BE64" s="7"/>
    </row>
    <row r="65" ht="15.75" customHeight="1">
      <c r="A65" s="9" t="s">
        <v>142</v>
      </c>
      <c r="B65" s="14" t="s">
        <v>183</v>
      </c>
      <c r="C65" s="15">
        <v>108.0</v>
      </c>
      <c r="D65" s="15">
        <v>57.0</v>
      </c>
      <c r="E65" s="15">
        <v>36.0</v>
      </c>
      <c r="F65" s="15">
        <v>25.0</v>
      </c>
      <c r="G65" s="14">
        <v>56.0</v>
      </c>
      <c r="H65" s="15">
        <v>32.0</v>
      </c>
      <c r="I65" s="15">
        <v>24.0</v>
      </c>
      <c r="J65" s="15">
        <v>11.0</v>
      </c>
      <c r="K65" s="15">
        <v>42.0</v>
      </c>
      <c r="L65" s="15">
        <v>21.0</v>
      </c>
      <c r="M65" s="26">
        <v>50.0</v>
      </c>
      <c r="N65" s="26"/>
      <c r="O65" s="15">
        <v>50.0</v>
      </c>
      <c r="P65" s="15"/>
      <c r="Q65" s="14">
        <v>50.0</v>
      </c>
      <c r="R65" s="26"/>
      <c r="S65" s="15"/>
      <c r="T65" s="15">
        <v>80.0</v>
      </c>
      <c r="U65" s="15">
        <v>112.0</v>
      </c>
      <c r="V65" s="15">
        <v>4.0</v>
      </c>
      <c r="W65" s="28"/>
      <c r="X65" s="28"/>
      <c r="Y65" s="28"/>
      <c r="Z65" s="26">
        <v>4.0</v>
      </c>
      <c r="AA65" s="1">
        <f t="shared" si="5"/>
        <v>3.90625</v>
      </c>
      <c r="AB65" s="28"/>
      <c r="AC65" s="26"/>
      <c r="AD65" s="26"/>
      <c r="AE65" s="26"/>
      <c r="AF65" s="15"/>
      <c r="AG65" s="26">
        <v>12.0</v>
      </c>
      <c r="AH65" s="26"/>
      <c r="AI65" s="15"/>
      <c r="AJ65" s="15"/>
      <c r="AK65" s="15"/>
      <c r="AL65" s="15"/>
      <c r="AM65" s="30"/>
      <c r="AN65" s="15"/>
      <c r="AO65" s="15">
        <v>4.0</v>
      </c>
      <c r="AP65" s="15"/>
      <c r="AQ65" s="15"/>
      <c r="AR65" s="15"/>
      <c r="AS65" s="15"/>
      <c r="AT65" s="15">
        <v>5.0</v>
      </c>
      <c r="AU65" s="26"/>
      <c r="AV65" s="26"/>
      <c r="AW65" s="15"/>
      <c r="AX65" s="15"/>
      <c r="AY65" s="26"/>
      <c r="AZ65" s="7"/>
      <c r="BA65" s="12"/>
      <c r="BB65" s="12"/>
      <c r="BC65" s="7"/>
      <c r="BD65" s="7"/>
      <c r="BE65" s="7"/>
    </row>
    <row r="66" ht="15.75" customHeight="1">
      <c r="A66" s="9" t="s">
        <v>144</v>
      </c>
      <c r="B66" s="14" t="s">
        <v>184</v>
      </c>
      <c r="C66" s="15"/>
      <c r="D66" s="15"/>
      <c r="E66" s="15"/>
      <c r="F66" s="15"/>
      <c r="G66" s="14"/>
      <c r="H66" s="15"/>
      <c r="I66" s="15"/>
      <c r="J66" s="15"/>
      <c r="K66" s="15"/>
      <c r="L66" s="15"/>
      <c r="M66" s="26">
        <v>10.0</v>
      </c>
      <c r="N66" s="26"/>
      <c r="O66" s="15"/>
      <c r="P66" s="15"/>
      <c r="Q66" s="14"/>
      <c r="R66" s="26"/>
      <c r="S66" s="15"/>
      <c r="T66" s="15"/>
      <c r="U66" s="15"/>
      <c r="V66" s="15"/>
      <c r="W66" s="28"/>
      <c r="X66" s="28"/>
      <c r="Y66" s="28"/>
      <c r="Z66" s="26"/>
      <c r="AA66" s="1">
        <f t="shared" si="5"/>
        <v>0</v>
      </c>
      <c r="AB66" s="28"/>
      <c r="AC66" s="26"/>
      <c r="AD66" s="26"/>
      <c r="AE66" s="26"/>
      <c r="AF66" s="15"/>
      <c r="AG66" s="15">
        <v>6.0</v>
      </c>
      <c r="AH66" s="26"/>
      <c r="AI66" s="15">
        <v>10.0</v>
      </c>
      <c r="AJ66" s="15"/>
      <c r="AK66" s="15"/>
      <c r="AL66" s="15"/>
      <c r="AM66" s="30"/>
      <c r="AN66" s="15"/>
      <c r="AO66" s="15"/>
      <c r="AP66" s="15"/>
      <c r="AQ66" s="15"/>
      <c r="AR66" s="15"/>
      <c r="AS66" s="15"/>
      <c r="AT66" s="15"/>
      <c r="AU66" s="26"/>
      <c r="AV66" s="26"/>
      <c r="AW66" s="15"/>
      <c r="AX66" s="15"/>
      <c r="AY66" s="26"/>
      <c r="AZ66" s="7"/>
      <c r="BA66" s="12"/>
      <c r="BB66" s="12"/>
      <c r="BC66" s="7"/>
      <c r="BD66" s="7"/>
      <c r="BE66" s="7"/>
    </row>
    <row r="67" ht="15.75" customHeight="1">
      <c r="A67" s="9" t="s">
        <v>146</v>
      </c>
      <c r="B67" s="14" t="s">
        <v>184</v>
      </c>
      <c r="C67" s="15"/>
      <c r="D67" s="15"/>
      <c r="E67" s="15"/>
      <c r="F67" s="15"/>
      <c r="G67" s="14"/>
      <c r="H67" s="15"/>
      <c r="I67" s="15"/>
      <c r="J67" s="15"/>
      <c r="K67" s="15"/>
      <c r="L67" s="15"/>
      <c r="M67" s="26">
        <v>10.0</v>
      </c>
      <c r="N67" s="26"/>
      <c r="O67" s="15"/>
      <c r="P67" s="15"/>
      <c r="Q67" s="14"/>
      <c r="R67" s="26"/>
      <c r="S67" s="15"/>
      <c r="T67" s="15"/>
      <c r="U67" s="15"/>
      <c r="V67" s="15"/>
      <c r="W67" s="28"/>
      <c r="X67" s="28"/>
      <c r="Y67" s="28"/>
      <c r="Z67" s="26"/>
      <c r="AA67" s="1">
        <f t="shared" si="5"/>
        <v>0</v>
      </c>
      <c r="AB67" s="28"/>
      <c r="AC67" s="26"/>
      <c r="AD67" s="26"/>
      <c r="AE67" s="26"/>
      <c r="AF67" s="15"/>
      <c r="AG67" s="15">
        <v>6.0</v>
      </c>
      <c r="AH67" s="26"/>
      <c r="AI67" s="15">
        <v>10.0</v>
      </c>
      <c r="AJ67" s="15"/>
      <c r="AK67" s="15"/>
      <c r="AL67" s="15"/>
      <c r="AM67" s="30"/>
      <c r="AN67" s="15"/>
      <c r="AO67" s="15"/>
      <c r="AP67" s="15"/>
      <c r="AQ67" s="15"/>
      <c r="AR67" s="15"/>
      <c r="AS67" s="15"/>
      <c r="AT67" s="15"/>
      <c r="AU67" s="26"/>
      <c r="AV67" s="26"/>
      <c r="AW67" s="15"/>
      <c r="AX67" s="27"/>
      <c r="AY67" s="26"/>
      <c r="AZ67" s="7"/>
      <c r="BA67" s="12"/>
      <c r="BB67" s="12"/>
      <c r="BC67" s="7"/>
      <c r="BD67" s="7"/>
      <c r="BE67" s="7"/>
    </row>
    <row r="68" ht="15.75" customHeight="1">
      <c r="A68" s="9" t="s">
        <v>149</v>
      </c>
      <c r="B68" s="14" t="s">
        <v>185</v>
      </c>
      <c r="C68" s="15">
        <v>16.0</v>
      </c>
      <c r="D68" s="15"/>
      <c r="E68" s="15"/>
      <c r="F68" s="15"/>
      <c r="G68" s="14">
        <v>30.0</v>
      </c>
      <c r="H68" s="15"/>
      <c r="I68" s="15"/>
      <c r="J68" s="15"/>
      <c r="K68" s="15"/>
      <c r="L68" s="15"/>
      <c r="M68" s="26">
        <v>20.0</v>
      </c>
      <c r="N68" s="26">
        <v>20.0</v>
      </c>
      <c r="O68" s="15"/>
      <c r="P68" s="15"/>
      <c r="Q68" s="14"/>
      <c r="R68" s="26"/>
      <c r="S68" s="15"/>
      <c r="T68" s="15"/>
      <c r="U68" s="15"/>
      <c r="V68" s="15"/>
      <c r="W68" s="28"/>
      <c r="X68" s="28"/>
      <c r="Y68" s="28"/>
      <c r="Z68" s="26"/>
      <c r="AA68" s="1">
        <f t="shared" si="5"/>
        <v>0</v>
      </c>
      <c r="AB68" s="28"/>
      <c r="AC68" s="26"/>
      <c r="AD68" s="26"/>
      <c r="AE68" s="26"/>
      <c r="AF68" s="15"/>
      <c r="AG68" s="15">
        <v>10.0</v>
      </c>
      <c r="AH68" s="26"/>
      <c r="AI68" s="15"/>
      <c r="AJ68" s="15"/>
      <c r="AK68" s="15"/>
      <c r="AL68" s="15"/>
      <c r="AM68" s="30"/>
      <c r="AN68" s="15"/>
      <c r="AO68" s="15"/>
      <c r="AP68" s="15"/>
      <c r="AQ68" s="15"/>
      <c r="AR68" s="15"/>
      <c r="AS68" s="15"/>
      <c r="AT68" s="15">
        <v>5.0</v>
      </c>
      <c r="AU68" s="26"/>
      <c r="AV68" s="26"/>
      <c r="AW68" s="15"/>
      <c r="AX68" s="27" t="s">
        <v>151</v>
      </c>
      <c r="AY68" s="27" t="s">
        <v>152</v>
      </c>
      <c r="AZ68" s="7"/>
      <c r="BA68" s="12"/>
      <c r="BB68" s="12"/>
      <c r="BC68" s="7"/>
      <c r="BD68" s="7"/>
      <c r="BE68" s="7"/>
    </row>
    <row r="69" ht="15.75" customHeight="1">
      <c r="A69" s="9" t="s">
        <v>153</v>
      </c>
      <c r="B69" s="14" t="s">
        <v>186</v>
      </c>
      <c r="C69" s="15">
        <v>10.0</v>
      </c>
      <c r="D69" s="15"/>
      <c r="E69" s="15"/>
      <c r="F69" s="15"/>
      <c r="G69" s="14"/>
      <c r="H69" s="15"/>
      <c r="I69" s="15"/>
      <c r="J69" s="15"/>
      <c r="K69" s="15"/>
      <c r="L69" s="15"/>
      <c r="M69" s="26">
        <v>10.0</v>
      </c>
      <c r="N69" s="26"/>
      <c r="O69" s="15">
        <v>10.0</v>
      </c>
      <c r="P69" s="15"/>
      <c r="Q69" s="14"/>
      <c r="R69" s="26"/>
      <c r="S69" s="15"/>
      <c r="T69" s="15"/>
      <c r="U69" s="15"/>
      <c r="V69" s="15"/>
      <c r="W69" s="28"/>
      <c r="X69" s="28"/>
      <c r="Y69" s="28"/>
      <c r="Z69" s="26"/>
      <c r="AA69" s="1">
        <f t="shared" si="5"/>
        <v>0</v>
      </c>
      <c r="AB69" s="28"/>
      <c r="AC69" s="26"/>
      <c r="AD69" s="26"/>
      <c r="AE69" s="26"/>
      <c r="AF69" s="15">
        <v>-2.0</v>
      </c>
      <c r="AG69" s="15">
        <v>4.0</v>
      </c>
      <c r="AH69" s="26">
        <v>7.0</v>
      </c>
      <c r="AI69" s="15"/>
      <c r="AJ69" s="15"/>
      <c r="AK69" s="15"/>
      <c r="AL69" s="15"/>
      <c r="AM69" s="30"/>
      <c r="AN69" s="15"/>
      <c r="AO69" s="15"/>
      <c r="AP69" s="15"/>
      <c r="AQ69" s="15"/>
      <c r="AR69" s="15"/>
      <c r="AS69" s="15"/>
      <c r="AT69" s="15"/>
      <c r="AU69" s="26"/>
      <c r="AV69" s="26"/>
      <c r="AW69" s="15"/>
      <c r="AX69" s="15"/>
      <c r="AY69" s="26"/>
      <c r="AZ69" s="7"/>
      <c r="BA69" s="12"/>
      <c r="BB69" s="12"/>
      <c r="BC69" s="7"/>
      <c r="BD69" s="7"/>
      <c r="BE69" s="7"/>
    </row>
    <row r="70" ht="15.75" customHeight="1">
      <c r="A70" s="9" t="s">
        <v>155</v>
      </c>
      <c r="B70" s="14" t="s">
        <v>187</v>
      </c>
      <c r="C70" s="15">
        <v>125.0</v>
      </c>
      <c r="D70" s="15">
        <v>45.0</v>
      </c>
      <c r="E70" s="15">
        <v>29.0</v>
      </c>
      <c r="F70" s="15">
        <v>28.0</v>
      </c>
      <c r="G70" s="14"/>
      <c r="H70" s="15">
        <v>17.0</v>
      </c>
      <c r="I70" s="15">
        <v>42.0</v>
      </c>
      <c r="J70" s="15">
        <v>26.0</v>
      </c>
      <c r="K70" s="15">
        <v>19.0</v>
      </c>
      <c r="L70" s="15">
        <v>12.0</v>
      </c>
      <c r="M70" s="26">
        <v>50.0</v>
      </c>
      <c r="N70" s="26"/>
      <c r="O70" s="15">
        <v>50.0</v>
      </c>
      <c r="P70" s="15"/>
      <c r="Q70" s="14">
        <v>50.0</v>
      </c>
      <c r="R70" s="26"/>
      <c r="S70" s="15"/>
      <c r="T70" s="15">
        <v>85.0</v>
      </c>
      <c r="U70" s="15">
        <v>150.0</v>
      </c>
      <c r="V70" s="15">
        <v>7.0</v>
      </c>
      <c r="W70" s="28"/>
      <c r="X70" s="28"/>
      <c r="Y70" s="29">
        <v>33.0</v>
      </c>
      <c r="Z70" s="26">
        <v>9.0</v>
      </c>
      <c r="AA70" s="1">
        <f t="shared" si="5"/>
        <v>8.7890625</v>
      </c>
      <c r="AB70" s="28"/>
      <c r="AC70" s="26"/>
      <c r="AD70" s="26"/>
      <c r="AE70" s="26"/>
      <c r="AF70" s="15"/>
      <c r="AG70" s="15">
        <v>10.0</v>
      </c>
      <c r="AH70" s="26"/>
      <c r="AI70" s="15"/>
      <c r="AJ70" s="15"/>
      <c r="AK70" s="15"/>
      <c r="AL70" s="15"/>
      <c r="AM70" s="30"/>
      <c r="AN70" s="15"/>
      <c r="AO70" s="15">
        <v>5.0</v>
      </c>
      <c r="AP70" s="15"/>
      <c r="AQ70" s="15"/>
      <c r="AR70" s="15"/>
      <c r="AS70" s="15"/>
      <c r="AT70" s="15">
        <v>7.0</v>
      </c>
      <c r="AU70" s="26"/>
      <c r="AV70" s="26"/>
      <c r="AW70" s="15"/>
      <c r="AX70" s="27"/>
      <c r="AY70" s="26"/>
      <c r="AZ70" s="7"/>
      <c r="BA70" s="12"/>
      <c r="BB70" s="12"/>
      <c r="BC70" s="7"/>
      <c r="BD70" s="7"/>
      <c r="BE70" s="7"/>
    </row>
    <row r="71" ht="15.75" customHeight="1">
      <c r="A71" s="9" t="s">
        <v>158</v>
      </c>
      <c r="B71" s="14" t="s">
        <v>188</v>
      </c>
      <c r="C71" s="15">
        <v>70.0</v>
      </c>
      <c r="D71" s="15">
        <v>13.0</v>
      </c>
      <c r="E71" s="15"/>
      <c r="F71" s="15">
        <v>10.0</v>
      </c>
      <c r="G71" s="14">
        <f>22+10</f>
        <v>32</v>
      </c>
      <c r="H71" s="15">
        <v>10.0</v>
      </c>
      <c r="I71" s="15">
        <v>37.0</v>
      </c>
      <c r="J71" s="15"/>
      <c r="K71" s="15">
        <v>10.0</v>
      </c>
      <c r="L71" s="15">
        <v>28.0</v>
      </c>
      <c r="M71" s="26">
        <f>7</f>
        <v>7</v>
      </c>
      <c r="N71" s="26"/>
      <c r="O71" s="15">
        <v>7.0</v>
      </c>
      <c r="P71" s="15"/>
      <c r="Q71" s="14">
        <f>7+19</f>
        <v>26</v>
      </c>
      <c r="R71" s="26"/>
      <c r="S71" s="15"/>
      <c r="T71" s="15">
        <v>72.0</v>
      </c>
      <c r="U71" s="15">
        <v>69.0</v>
      </c>
      <c r="V71" s="15">
        <v>5.0</v>
      </c>
      <c r="W71" s="28"/>
      <c r="X71" s="28"/>
      <c r="Y71" s="28"/>
      <c r="Z71" s="26">
        <v>4.0</v>
      </c>
      <c r="AA71" s="1">
        <f t="shared" si="5"/>
        <v>3.90625</v>
      </c>
      <c r="AB71" s="28"/>
      <c r="AC71" s="26"/>
      <c r="AD71" s="26"/>
      <c r="AE71" s="26"/>
      <c r="AF71" s="15"/>
      <c r="AG71" s="15"/>
      <c r="AH71" s="26">
        <f>4+5</f>
        <v>9</v>
      </c>
      <c r="AI71" s="15"/>
      <c r="AJ71" s="15"/>
      <c r="AK71" s="15"/>
      <c r="AL71" s="15"/>
      <c r="AM71" s="30"/>
      <c r="AN71" s="15"/>
      <c r="AO71" s="15"/>
      <c r="AP71" s="15"/>
      <c r="AQ71" s="15"/>
      <c r="AR71" s="15"/>
      <c r="AS71" s="15"/>
      <c r="AT71" s="15"/>
      <c r="AU71" s="26"/>
      <c r="AV71" s="26"/>
      <c r="AW71" s="15"/>
      <c r="AX71" s="27"/>
      <c r="AY71" s="26"/>
      <c r="AZ71" s="7"/>
      <c r="BA71" s="12"/>
      <c r="BB71" s="12"/>
      <c r="BC71" s="7"/>
      <c r="BD71" s="7"/>
      <c r="BE71" s="7"/>
    </row>
    <row r="72" ht="15.75" customHeight="1">
      <c r="A72" s="9" t="s">
        <v>161</v>
      </c>
      <c r="B72" s="14"/>
      <c r="C72" s="15"/>
      <c r="D72" s="15"/>
      <c r="E72" s="15"/>
      <c r="F72" s="15"/>
      <c r="G72" s="14"/>
      <c r="H72" s="15"/>
      <c r="I72" s="15"/>
      <c r="J72" s="15"/>
      <c r="K72" s="15"/>
      <c r="L72" s="15"/>
      <c r="M72" s="26"/>
      <c r="N72" s="26"/>
      <c r="O72" s="15"/>
      <c r="P72" s="15"/>
      <c r="Q72" s="14"/>
      <c r="R72" s="26"/>
      <c r="S72" s="15"/>
      <c r="T72" s="15"/>
      <c r="U72" s="15"/>
      <c r="V72" s="15"/>
      <c r="W72" s="28"/>
      <c r="X72" s="28"/>
      <c r="Y72" s="28"/>
      <c r="Z72" s="26"/>
      <c r="AA72" s="1">
        <f t="shared" si="5"/>
        <v>0</v>
      </c>
      <c r="AB72" s="28"/>
      <c r="AC72" s="26"/>
      <c r="AD72" s="26"/>
      <c r="AE72" s="26"/>
      <c r="AF72" s="15"/>
      <c r="AG72" s="15"/>
      <c r="AH72" s="26"/>
      <c r="AI72" s="15"/>
      <c r="AJ72" s="15"/>
      <c r="AK72" s="15"/>
      <c r="AL72" s="15"/>
      <c r="AM72" s="30"/>
      <c r="AN72" s="15"/>
      <c r="AO72" s="15"/>
      <c r="AP72" s="15"/>
      <c r="AQ72" s="15"/>
      <c r="AR72" s="15"/>
      <c r="AS72" s="15"/>
      <c r="AT72" s="15"/>
      <c r="AU72" s="26"/>
      <c r="AV72" s="26"/>
      <c r="AW72" s="15"/>
      <c r="AX72" s="15"/>
      <c r="AY72" s="26"/>
      <c r="AZ72" s="7"/>
      <c r="BA72" s="12"/>
      <c r="BB72" s="12"/>
      <c r="BC72" s="7"/>
      <c r="BD72" s="7"/>
      <c r="BE72" s="7"/>
    </row>
    <row r="73" ht="15.75" customHeight="1">
      <c r="A73" s="9"/>
      <c r="B73" s="10"/>
      <c r="C73" s="10">
        <f t="shared" ref="C73:V73" si="6">SUM(C60:C72)+sum(C53:C57)</f>
        <v>583</v>
      </c>
      <c r="D73" s="10">
        <f t="shared" si="6"/>
        <v>268</v>
      </c>
      <c r="E73" s="10">
        <f t="shared" si="6"/>
        <v>94</v>
      </c>
      <c r="F73" s="10">
        <f t="shared" si="6"/>
        <v>147</v>
      </c>
      <c r="G73" s="10">
        <f t="shared" si="6"/>
        <v>235</v>
      </c>
      <c r="H73" s="10">
        <f t="shared" si="6"/>
        <v>108</v>
      </c>
      <c r="I73" s="10">
        <f t="shared" si="6"/>
        <v>177</v>
      </c>
      <c r="J73" s="10">
        <f t="shared" si="6"/>
        <v>82</v>
      </c>
      <c r="K73" s="10">
        <f t="shared" si="6"/>
        <v>107</v>
      </c>
      <c r="L73" s="10">
        <f t="shared" si="6"/>
        <v>98</v>
      </c>
      <c r="M73" s="10">
        <f t="shared" si="6"/>
        <v>337</v>
      </c>
      <c r="N73" s="10">
        <f t="shared" si="6"/>
        <v>178</v>
      </c>
      <c r="O73" s="10">
        <f t="shared" si="6"/>
        <v>202</v>
      </c>
      <c r="P73" s="10">
        <f t="shared" si="6"/>
        <v>35</v>
      </c>
      <c r="Q73" s="10">
        <f t="shared" si="6"/>
        <v>284</v>
      </c>
      <c r="R73" s="10">
        <f t="shared" si="6"/>
        <v>0</v>
      </c>
      <c r="S73" s="10">
        <f t="shared" si="6"/>
        <v>186</v>
      </c>
      <c r="T73" s="10">
        <f t="shared" si="6"/>
        <v>398</v>
      </c>
      <c r="U73" s="10">
        <f t="shared" si="6"/>
        <v>531</v>
      </c>
      <c r="V73" s="10">
        <f t="shared" si="6"/>
        <v>27</v>
      </c>
      <c r="W73" s="40"/>
      <c r="X73" s="40"/>
      <c r="Y73" s="10">
        <f>SUM(Y60:Y72)+sum(Y53:Y57)</f>
        <v>33</v>
      </c>
      <c r="Z73" s="10"/>
      <c r="AA73" s="10">
        <f>min(SUM(AA60:AA72)+sum(AA53:AA57),256/1024*100)</f>
        <v>25</v>
      </c>
      <c r="AB73" s="10">
        <f t="shared" ref="AB73:AW73" si="7">SUM(AB60:AB72)+sum(AB53:AB57)</f>
        <v>0</v>
      </c>
      <c r="AC73" s="10">
        <f t="shared" si="7"/>
        <v>4</v>
      </c>
      <c r="AD73" s="10">
        <f t="shared" si="7"/>
        <v>4</v>
      </c>
      <c r="AE73" s="10">
        <f t="shared" si="7"/>
        <v>3</v>
      </c>
      <c r="AF73" s="10">
        <f t="shared" si="7"/>
        <v>-10</v>
      </c>
      <c r="AG73" s="10">
        <f t="shared" si="7"/>
        <v>68</v>
      </c>
      <c r="AH73" s="10">
        <f t="shared" si="7"/>
        <v>26</v>
      </c>
      <c r="AI73" s="10">
        <f t="shared" si="7"/>
        <v>20</v>
      </c>
      <c r="AJ73" s="10">
        <f t="shared" si="7"/>
        <v>0</v>
      </c>
      <c r="AK73" s="10">
        <f t="shared" si="7"/>
        <v>0</v>
      </c>
      <c r="AL73" s="10">
        <f t="shared" si="7"/>
        <v>0</v>
      </c>
      <c r="AM73" s="10">
        <f t="shared" si="7"/>
        <v>0</v>
      </c>
      <c r="AN73" s="10">
        <f t="shared" si="7"/>
        <v>0</v>
      </c>
      <c r="AO73" s="10">
        <f t="shared" si="7"/>
        <v>12</v>
      </c>
      <c r="AP73" s="10">
        <f t="shared" si="7"/>
        <v>0</v>
      </c>
      <c r="AQ73" s="10">
        <f t="shared" si="7"/>
        <v>5</v>
      </c>
      <c r="AR73" s="10">
        <f t="shared" si="7"/>
        <v>0</v>
      </c>
      <c r="AS73" s="10">
        <f t="shared" si="7"/>
        <v>0</v>
      </c>
      <c r="AT73" s="10">
        <f t="shared" si="7"/>
        <v>23</v>
      </c>
      <c r="AU73" s="10">
        <f t="shared" si="7"/>
        <v>0</v>
      </c>
      <c r="AV73" s="6">
        <f t="shared" si="7"/>
        <v>0</v>
      </c>
      <c r="AW73" s="1">
        <f t="shared" si="7"/>
        <v>0</v>
      </c>
      <c r="AX73" s="1"/>
      <c r="AY73" s="1"/>
      <c r="AZ73" s="7"/>
      <c r="BA73" s="12"/>
      <c r="BB73" s="12"/>
      <c r="BC73" s="7"/>
      <c r="BD73" s="7"/>
      <c r="BE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</row>
    <row r="75" ht="15.75" customHeight="1">
      <c r="A75" s="1" t="s">
        <v>162</v>
      </c>
      <c r="B75" s="1" t="s">
        <v>78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</row>
    <row r="76" ht="15.75" customHeight="1">
      <c r="A76" s="1" t="s">
        <v>3</v>
      </c>
      <c r="B76" s="1" t="s">
        <v>9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</row>
    <row r="77" ht="15.75" customHeight="1">
      <c r="A77" s="1" t="s">
        <v>27</v>
      </c>
      <c r="B77" s="1">
        <f>X3+E37+D73</f>
        <v>2069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</row>
    <row r="78" ht="15.75" customHeight="1">
      <c r="A78" s="1" t="s">
        <v>30</v>
      </c>
      <c r="B78" s="1">
        <f>X4+F37+E73</f>
        <v>1200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</row>
    <row r="79" ht="15.75" customHeight="1">
      <c r="A79" s="1" t="s">
        <v>32</v>
      </c>
      <c r="B79" s="1">
        <f>X5+G37+F73</f>
        <v>270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</row>
    <row r="80" ht="15.75" customHeight="1">
      <c r="A80" s="1" t="s">
        <v>34</v>
      </c>
      <c r="B80" s="1">
        <f>X6+H37+G73</f>
        <v>371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</row>
    <row r="81" ht="15.75" customHeight="1">
      <c r="A81" s="1" t="s">
        <v>36</v>
      </c>
      <c r="B81" s="1">
        <f>X7+I37+H73</f>
        <v>241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</row>
    <row r="82" ht="15.75" customHeight="1">
      <c r="A82" s="1" t="s">
        <v>37</v>
      </c>
      <c r="B82" s="1">
        <f>X8+J37+I73</f>
        <v>315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</row>
    <row r="83" ht="15.75" customHeight="1">
      <c r="A83" s="1" t="s">
        <v>38</v>
      </c>
      <c r="B83" s="1">
        <f>X9+K37+J73</f>
        <v>220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</row>
    <row r="84" ht="15.75" customHeight="1">
      <c r="A84" s="1" t="s">
        <v>39</v>
      </c>
      <c r="B84" s="1">
        <f>X10+L37+K73</f>
        <v>227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</row>
    <row r="85" ht="15.75" customHeight="1">
      <c r="A85" s="1" t="s">
        <v>40</v>
      </c>
      <c r="B85" s="1">
        <f>X11+M37+L73</f>
        <v>216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</row>
    <row r="86" ht="15.75" customHeight="1">
      <c r="A86" s="1" t="s">
        <v>41</v>
      </c>
      <c r="B86" s="1">
        <f>X12+AH73</f>
        <v>56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</row>
    <row r="87" ht="15.75" customHeight="1">
      <c r="A87" s="1" t="s">
        <v>95</v>
      </c>
      <c r="B87" s="1">
        <f>AA73/100+(307/1024)</f>
        <v>0.5498046875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</row>
    <row r="88" ht="15.75" customHeight="1">
      <c r="A88" s="1" t="s">
        <v>42</v>
      </c>
      <c r="B88" s="1">
        <f>X13+AC73</f>
        <v>4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</row>
    <row r="89" ht="15.75" customHeight="1">
      <c r="A89" s="1" t="s">
        <v>43</v>
      </c>
      <c r="B89" s="1">
        <f>X14+AD73</f>
        <v>4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</row>
    <row r="90" ht="15.75" customHeight="1">
      <c r="A90" s="1" t="s">
        <v>98</v>
      </c>
      <c r="B90" s="1">
        <f>AE73</f>
        <v>3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</row>
    <row r="91" ht="15.75" customHeight="1">
      <c r="A91" s="1" t="s">
        <v>189</v>
      </c>
      <c r="B91" s="1">
        <f>BA53+BA55</f>
        <v>472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</row>
    <row r="92" ht="15.75" customHeight="1">
      <c r="A92" s="1" t="s">
        <v>190</v>
      </c>
      <c r="B92" s="1">
        <f>B91*(100-B86)/100</f>
        <v>207.68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</row>
    <row r="93" ht="15.75" customHeight="1">
      <c r="A93" s="1" t="s">
        <v>191</v>
      </c>
      <c r="B93" s="1">
        <f>max(B92*(1-B87),B91*0.2)</f>
        <v>94.4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</row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1:W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8.63"/>
  </cols>
  <sheetData>
    <row r="1">
      <c r="A1" s="1" t="s">
        <v>0</v>
      </c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2" t="s">
        <v>1</v>
      </c>
      <c r="Y1" s="6"/>
      <c r="Z1" s="6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41"/>
      <c r="AY1" s="41"/>
      <c r="AZ1" s="41"/>
      <c r="BA1" s="41"/>
      <c r="BB1" s="41"/>
      <c r="BC1" s="41"/>
      <c r="BD1" s="41"/>
      <c r="BE1" s="41"/>
    </row>
    <row r="2">
      <c r="A2" s="9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1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0" t="s">
        <v>16</v>
      </c>
      <c r="P2" s="10" t="s">
        <v>17</v>
      </c>
      <c r="Q2" s="10" t="s">
        <v>18</v>
      </c>
      <c r="R2" s="10" t="s">
        <v>19</v>
      </c>
      <c r="S2" s="10" t="s">
        <v>20</v>
      </c>
      <c r="T2" s="10" t="s">
        <v>21</v>
      </c>
      <c r="U2" s="10" t="s">
        <v>22</v>
      </c>
      <c r="V2" s="10" t="s">
        <v>23</v>
      </c>
      <c r="W2" s="11" t="s">
        <v>24</v>
      </c>
      <c r="X2" s="10" t="s">
        <v>9</v>
      </c>
      <c r="Y2" s="1" t="s">
        <v>3</v>
      </c>
      <c r="Z2" s="7"/>
      <c r="AA2" s="1" t="s">
        <v>25</v>
      </c>
      <c r="AB2" s="1"/>
      <c r="AC2" s="11" t="s">
        <v>26</v>
      </c>
      <c r="AD2" s="12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41"/>
      <c r="AY2" s="41"/>
      <c r="AZ2" s="41"/>
      <c r="BA2" s="41"/>
      <c r="BB2" s="41"/>
      <c r="BC2" s="41"/>
      <c r="BD2" s="41"/>
      <c r="BE2" s="41"/>
    </row>
    <row r="3">
      <c r="A3" s="13">
        <v>1590.0</v>
      </c>
      <c r="B3" s="10" t="s">
        <v>27</v>
      </c>
      <c r="C3" s="14">
        <v>1901.0</v>
      </c>
      <c r="D3" s="14">
        <v>2048.0</v>
      </c>
      <c r="E3" s="14">
        <v>1749.0</v>
      </c>
      <c r="F3" s="14">
        <v>1722.0</v>
      </c>
      <c r="G3" s="15">
        <v>1776.0</v>
      </c>
      <c r="H3" s="14">
        <v>1776.0</v>
      </c>
      <c r="I3" s="14">
        <v>1844.0</v>
      </c>
      <c r="J3" s="14">
        <v>1814.0</v>
      </c>
      <c r="K3" s="14">
        <v>1814.0</v>
      </c>
      <c r="L3" s="14">
        <v>1776.0</v>
      </c>
      <c r="M3" s="14">
        <v>1749.0</v>
      </c>
      <c r="N3" s="14">
        <v>1841.0</v>
      </c>
      <c r="O3" s="14">
        <v>1836.0</v>
      </c>
      <c r="P3" s="14">
        <v>1841.0</v>
      </c>
      <c r="Q3" s="14">
        <v>1696.0</v>
      </c>
      <c r="R3" s="14">
        <v>1776.0</v>
      </c>
      <c r="S3" s="14"/>
      <c r="T3" s="14">
        <v>1776.0</v>
      </c>
      <c r="U3" s="14">
        <v>1749.0</v>
      </c>
      <c r="V3" s="14">
        <v>1776.0</v>
      </c>
      <c r="W3" s="15">
        <v>1901.0</v>
      </c>
      <c r="X3" s="14">
        <v>1776.0</v>
      </c>
      <c r="Y3" s="1" t="s">
        <v>27</v>
      </c>
      <c r="Z3" s="7"/>
      <c r="AA3" s="1" t="s">
        <v>28</v>
      </c>
      <c r="AB3" s="1">
        <v>461.0</v>
      </c>
      <c r="AC3" s="11" t="s">
        <v>29</v>
      </c>
      <c r="AD3" s="12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41"/>
      <c r="AY3" s="41"/>
      <c r="AZ3" s="41"/>
      <c r="BA3" s="41"/>
      <c r="BB3" s="41"/>
      <c r="BC3" s="41"/>
      <c r="BD3" s="41"/>
      <c r="BE3" s="41"/>
    </row>
    <row r="4">
      <c r="A4" s="13">
        <v>1016.0</v>
      </c>
      <c r="B4" s="10" t="s">
        <v>30</v>
      </c>
      <c r="C4" s="14">
        <v>1016.0</v>
      </c>
      <c r="D4" s="14">
        <v>1018.0</v>
      </c>
      <c r="E4" s="14">
        <v>1126.0</v>
      </c>
      <c r="F4" s="14">
        <v>1153.0</v>
      </c>
      <c r="G4" s="15">
        <v>1099.0</v>
      </c>
      <c r="H4" s="14">
        <v>1016.0</v>
      </c>
      <c r="I4" s="14">
        <v>1045.0</v>
      </c>
      <c r="J4" s="14">
        <v>1045.0</v>
      </c>
      <c r="K4" s="14">
        <v>1016.0</v>
      </c>
      <c r="L4" s="14">
        <v>1016.0</v>
      </c>
      <c r="M4" s="14">
        <v>1016.0</v>
      </c>
      <c r="N4" s="14">
        <v>1016.0</v>
      </c>
      <c r="O4" s="14">
        <v>1016.0</v>
      </c>
      <c r="P4" s="14">
        <v>1016.0</v>
      </c>
      <c r="Q4" s="14">
        <v>1220.0</v>
      </c>
      <c r="R4" s="14">
        <v>1016.0</v>
      </c>
      <c r="S4" s="14"/>
      <c r="T4" s="14">
        <v>1016.0</v>
      </c>
      <c r="U4" s="14">
        <v>1109.0</v>
      </c>
      <c r="V4" s="14">
        <v>1136.0</v>
      </c>
      <c r="W4" s="15">
        <v>1045.0</v>
      </c>
      <c r="X4" s="14">
        <v>1016.0</v>
      </c>
      <c r="Y4" s="1" t="s">
        <v>30</v>
      </c>
      <c r="Z4" s="7"/>
      <c r="AA4" s="1" t="s">
        <v>31</v>
      </c>
      <c r="AB4" s="1">
        <v>425.0</v>
      </c>
      <c r="AC4" s="12"/>
      <c r="AD4" s="12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41"/>
      <c r="AY4" s="41"/>
      <c r="AZ4" s="41"/>
      <c r="BA4" s="41"/>
      <c r="BB4" s="41"/>
      <c r="BC4" s="41"/>
      <c r="BD4" s="41"/>
      <c r="BE4" s="41"/>
    </row>
    <row r="5">
      <c r="A5" s="13">
        <v>108.0</v>
      </c>
      <c r="B5" s="10" t="s">
        <v>32</v>
      </c>
      <c r="C5" s="14">
        <v>123.0</v>
      </c>
      <c r="D5" s="14">
        <v>120.0</v>
      </c>
      <c r="E5" s="14">
        <v>118.0</v>
      </c>
      <c r="F5" s="14">
        <v>115.0</v>
      </c>
      <c r="G5" s="15">
        <v>118.0</v>
      </c>
      <c r="H5" s="14">
        <v>118.0</v>
      </c>
      <c r="I5" s="14">
        <v>121.0</v>
      </c>
      <c r="J5" s="14">
        <v>123.0</v>
      </c>
      <c r="K5" s="14">
        <v>118.0</v>
      </c>
      <c r="L5" s="14">
        <v>118.0</v>
      </c>
      <c r="M5" s="14">
        <v>117.0</v>
      </c>
      <c r="N5" s="14">
        <v>120.0</v>
      </c>
      <c r="O5" s="14">
        <v>120.0</v>
      </c>
      <c r="P5" s="14">
        <v>121.0</v>
      </c>
      <c r="Q5" s="14">
        <v>115.0</v>
      </c>
      <c r="R5" s="14">
        <v>117.0</v>
      </c>
      <c r="S5" s="14"/>
      <c r="T5" s="14">
        <v>118.0</v>
      </c>
      <c r="U5" s="14">
        <v>115.0</v>
      </c>
      <c r="V5" s="14">
        <v>115.0</v>
      </c>
      <c r="W5" s="15">
        <v>120.0</v>
      </c>
      <c r="X5" s="14">
        <v>118.0</v>
      </c>
      <c r="Y5" s="1" t="s">
        <v>32</v>
      </c>
      <c r="Z5" s="7"/>
      <c r="AA5" s="1" t="s">
        <v>33</v>
      </c>
      <c r="AB5" s="1">
        <v>405.0</v>
      </c>
      <c r="AC5" s="12"/>
      <c r="AD5" s="12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41"/>
      <c r="AY5" s="41"/>
      <c r="AZ5" s="41"/>
      <c r="BA5" s="41"/>
      <c r="BB5" s="41"/>
      <c r="BC5" s="41"/>
      <c r="BD5" s="41"/>
      <c r="BE5" s="41"/>
    </row>
    <row r="6">
      <c r="A6" s="13">
        <v>108.0</v>
      </c>
      <c r="B6" s="10" t="s">
        <v>34</v>
      </c>
      <c r="C6" s="14">
        <v>120.0</v>
      </c>
      <c r="D6" s="14">
        <v>121.0</v>
      </c>
      <c r="E6" s="14">
        <v>115.0</v>
      </c>
      <c r="F6" s="14">
        <v>120.0</v>
      </c>
      <c r="G6" s="15">
        <v>118.0</v>
      </c>
      <c r="H6" s="14">
        <v>123.0</v>
      </c>
      <c r="I6" s="14">
        <v>117.0</v>
      </c>
      <c r="J6" s="14">
        <v>120.0</v>
      </c>
      <c r="K6" s="14">
        <v>120.0</v>
      </c>
      <c r="L6" s="14">
        <v>118.0</v>
      </c>
      <c r="M6" s="14">
        <v>118.0</v>
      </c>
      <c r="N6" s="14">
        <v>120.0</v>
      </c>
      <c r="O6" s="14">
        <v>121.0</v>
      </c>
      <c r="P6" s="14">
        <v>118.0</v>
      </c>
      <c r="Q6" s="14">
        <v>117.0</v>
      </c>
      <c r="R6" s="14">
        <v>120.0</v>
      </c>
      <c r="S6" s="14"/>
      <c r="T6" s="14">
        <v>120.0</v>
      </c>
      <c r="U6" s="14">
        <v>118.0</v>
      </c>
      <c r="V6" s="14">
        <v>118.0</v>
      </c>
      <c r="W6" s="15">
        <v>118.0</v>
      </c>
      <c r="X6" s="14">
        <v>123.0</v>
      </c>
      <c r="Y6" s="1" t="s">
        <v>34</v>
      </c>
      <c r="Z6" s="7"/>
      <c r="AA6" s="1" t="s">
        <v>35</v>
      </c>
      <c r="AB6" s="1">
        <v>371.0</v>
      </c>
      <c r="AC6" s="12"/>
      <c r="AD6" s="12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41"/>
      <c r="AY6" s="41"/>
      <c r="AZ6" s="41"/>
      <c r="BA6" s="41"/>
      <c r="BB6" s="41"/>
      <c r="BC6" s="41"/>
      <c r="BD6" s="41"/>
      <c r="BE6" s="41"/>
    </row>
    <row r="7">
      <c r="A7" s="13">
        <v>108.0</v>
      </c>
      <c r="B7" s="10" t="s">
        <v>36</v>
      </c>
      <c r="C7" s="14">
        <v>118.0</v>
      </c>
      <c r="D7" s="14">
        <v>123.0</v>
      </c>
      <c r="E7" s="14">
        <v>118.0</v>
      </c>
      <c r="F7" s="14">
        <v>115.0</v>
      </c>
      <c r="G7" s="15">
        <v>117.0</v>
      </c>
      <c r="H7" s="14">
        <v>118.0</v>
      </c>
      <c r="I7" s="14">
        <v>123.0</v>
      </c>
      <c r="J7" s="14">
        <v>120.0</v>
      </c>
      <c r="K7" s="14">
        <v>118.0</v>
      </c>
      <c r="L7" s="14">
        <v>118.0</v>
      </c>
      <c r="M7" s="14">
        <v>118.0</v>
      </c>
      <c r="N7" s="14">
        <v>120.0</v>
      </c>
      <c r="O7" s="14">
        <v>120.0</v>
      </c>
      <c r="P7" s="14">
        <v>120.0</v>
      </c>
      <c r="Q7" s="14">
        <v>115.0</v>
      </c>
      <c r="R7" s="14">
        <v>117.0</v>
      </c>
      <c r="S7" s="14"/>
      <c r="T7" s="14">
        <v>117.0</v>
      </c>
      <c r="U7" s="14">
        <v>117.0</v>
      </c>
      <c r="V7" s="14">
        <v>118.0</v>
      </c>
      <c r="W7" s="15">
        <v>117.0</v>
      </c>
      <c r="X7" s="14">
        <v>118.0</v>
      </c>
      <c r="Y7" s="1" t="s">
        <v>36</v>
      </c>
      <c r="Z7" s="7"/>
      <c r="AA7" s="7"/>
      <c r="AB7" s="7"/>
      <c r="AC7" s="12"/>
      <c r="AD7" s="12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41"/>
      <c r="AY7" s="41"/>
      <c r="AZ7" s="41"/>
      <c r="BA7" s="41"/>
      <c r="BB7" s="41"/>
      <c r="BC7" s="41"/>
      <c r="BD7" s="41"/>
      <c r="BE7" s="41"/>
    </row>
    <row r="8">
      <c r="A8" s="13">
        <v>108.0</v>
      </c>
      <c r="B8" s="10" t="s">
        <v>37</v>
      </c>
      <c r="C8" s="14">
        <v>120.0</v>
      </c>
      <c r="D8" s="14">
        <v>115.0</v>
      </c>
      <c r="E8" s="14">
        <v>117.0</v>
      </c>
      <c r="F8" s="14">
        <v>120.0</v>
      </c>
      <c r="G8" s="15">
        <v>117.0</v>
      </c>
      <c r="H8" s="14">
        <v>121.0</v>
      </c>
      <c r="I8" s="14">
        <v>114.0</v>
      </c>
      <c r="J8" s="14">
        <v>118.0</v>
      </c>
      <c r="K8" s="14">
        <v>115.0</v>
      </c>
      <c r="L8" s="14">
        <v>115.0</v>
      </c>
      <c r="M8" s="14">
        <v>123.0</v>
      </c>
      <c r="N8" s="14">
        <v>118.0</v>
      </c>
      <c r="O8" s="14">
        <v>121.0</v>
      </c>
      <c r="P8" s="14">
        <v>118.0</v>
      </c>
      <c r="Q8" s="14">
        <v>118.0</v>
      </c>
      <c r="R8" s="14">
        <v>121.0</v>
      </c>
      <c r="S8" s="14"/>
      <c r="T8" s="14">
        <v>121.0</v>
      </c>
      <c r="U8" s="14">
        <v>118.0</v>
      </c>
      <c r="V8" s="14">
        <v>117.0</v>
      </c>
      <c r="W8" s="15">
        <v>121.0</v>
      </c>
      <c r="X8" s="14">
        <v>121.0</v>
      </c>
      <c r="Y8" s="1" t="s">
        <v>37</v>
      </c>
      <c r="Z8" s="7"/>
      <c r="AA8" s="7"/>
      <c r="AB8" s="7"/>
      <c r="AC8" s="12"/>
      <c r="AD8" s="12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41"/>
      <c r="AY8" s="41"/>
      <c r="AZ8" s="41"/>
      <c r="BA8" s="41"/>
      <c r="BB8" s="41"/>
      <c r="BC8" s="41"/>
      <c r="BD8" s="41"/>
      <c r="BE8" s="41"/>
    </row>
    <row r="9">
      <c r="A9" s="13">
        <v>108.0</v>
      </c>
      <c r="B9" s="10" t="s">
        <v>38</v>
      </c>
      <c r="C9" s="14">
        <v>115.0</v>
      </c>
      <c r="D9" s="14">
        <v>114.0</v>
      </c>
      <c r="E9" s="14">
        <v>117.0</v>
      </c>
      <c r="F9" s="14">
        <v>123.0</v>
      </c>
      <c r="G9" s="15">
        <v>120.0</v>
      </c>
      <c r="H9" s="14">
        <v>120.0</v>
      </c>
      <c r="I9" s="14">
        <v>114.0</v>
      </c>
      <c r="J9" s="14">
        <v>120.0</v>
      </c>
      <c r="K9" s="14">
        <v>117.0</v>
      </c>
      <c r="L9" s="14">
        <v>118.0</v>
      </c>
      <c r="M9" s="14">
        <v>117.0</v>
      </c>
      <c r="N9" s="14">
        <v>117.0</v>
      </c>
      <c r="O9" s="14">
        <v>118.0</v>
      </c>
      <c r="P9" s="14">
        <v>115.0</v>
      </c>
      <c r="Q9" s="14">
        <v>121.0</v>
      </c>
      <c r="R9" s="14">
        <v>120.0</v>
      </c>
      <c r="S9" s="14"/>
      <c r="T9" s="14">
        <v>115.0</v>
      </c>
      <c r="U9" s="14">
        <v>121.0</v>
      </c>
      <c r="V9" s="14">
        <v>121.0</v>
      </c>
      <c r="W9" s="15">
        <v>118.0</v>
      </c>
      <c r="X9" s="14">
        <v>120.0</v>
      </c>
      <c r="Y9" s="1" t="s">
        <v>38</v>
      </c>
      <c r="Z9" s="7"/>
      <c r="AA9" s="7"/>
      <c r="AB9" s="7"/>
      <c r="AC9" s="12"/>
      <c r="AD9" s="12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41"/>
      <c r="AY9" s="41"/>
      <c r="AZ9" s="41"/>
      <c r="BA9" s="41"/>
      <c r="BB9" s="41"/>
      <c r="BC9" s="41"/>
      <c r="BD9" s="41"/>
      <c r="BE9" s="41"/>
    </row>
    <row r="10">
      <c r="A10" s="13">
        <v>108.0</v>
      </c>
      <c r="B10" s="10" t="s">
        <v>39</v>
      </c>
      <c r="C10" s="14">
        <v>115.0</v>
      </c>
      <c r="D10" s="14">
        <v>118.0</v>
      </c>
      <c r="E10" s="14">
        <v>123.0</v>
      </c>
      <c r="F10" s="14">
        <v>117.0</v>
      </c>
      <c r="G10" s="15">
        <v>120.0</v>
      </c>
      <c r="H10" s="14">
        <v>114.0</v>
      </c>
      <c r="I10" s="14">
        <v>120.0</v>
      </c>
      <c r="J10" s="14">
        <v>114.0</v>
      </c>
      <c r="K10" s="14">
        <v>117.0</v>
      </c>
      <c r="L10" s="14">
        <v>118.0</v>
      </c>
      <c r="M10" s="14">
        <v>118.0</v>
      </c>
      <c r="N10" s="14">
        <v>117.0</v>
      </c>
      <c r="O10" s="14">
        <v>114.0</v>
      </c>
      <c r="P10" s="14">
        <v>117.0</v>
      </c>
      <c r="Q10" s="14">
        <v>121.0</v>
      </c>
      <c r="R10" s="14">
        <v>117.0</v>
      </c>
      <c r="S10" s="14"/>
      <c r="T10" s="14">
        <v>115.0</v>
      </c>
      <c r="U10" s="14">
        <v>118.0</v>
      </c>
      <c r="V10" s="14">
        <v>121.0</v>
      </c>
      <c r="W10" s="15">
        <v>118.0</v>
      </c>
      <c r="X10" s="14">
        <v>114.0</v>
      </c>
      <c r="Y10" s="1" t="s">
        <v>39</v>
      </c>
      <c r="Z10" s="7"/>
      <c r="AA10" s="7"/>
      <c r="AB10" s="7"/>
      <c r="AC10" s="12"/>
      <c r="AD10" s="12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41"/>
      <c r="AY10" s="41"/>
      <c r="AZ10" s="41"/>
      <c r="BA10" s="41"/>
      <c r="BB10" s="41"/>
      <c r="BC10" s="41"/>
      <c r="BD10" s="41"/>
      <c r="BE10" s="41"/>
    </row>
    <row r="11">
      <c r="A11" s="13">
        <v>108.0</v>
      </c>
      <c r="B11" s="10" t="s">
        <v>40</v>
      </c>
      <c r="C11" s="14">
        <v>117.0</v>
      </c>
      <c r="D11" s="14">
        <v>117.0</v>
      </c>
      <c r="E11" s="14">
        <v>120.0</v>
      </c>
      <c r="F11" s="14">
        <v>118.0</v>
      </c>
      <c r="G11" s="15">
        <v>118.0</v>
      </c>
      <c r="H11" s="14">
        <v>114.0</v>
      </c>
      <c r="I11" s="14">
        <v>120.0</v>
      </c>
      <c r="J11" s="14">
        <v>114.0</v>
      </c>
      <c r="K11" s="14">
        <v>123.0</v>
      </c>
      <c r="L11" s="14">
        <v>121.0</v>
      </c>
      <c r="M11" s="14">
        <v>117.0</v>
      </c>
      <c r="N11" s="14">
        <v>118.0</v>
      </c>
      <c r="O11" s="14">
        <v>115.0</v>
      </c>
      <c r="P11" s="14">
        <v>120.0</v>
      </c>
      <c r="Q11" s="14">
        <v>121.0</v>
      </c>
      <c r="R11" s="14">
        <v>117.0</v>
      </c>
      <c r="S11" s="14"/>
      <c r="T11" s="14">
        <v>121.0</v>
      </c>
      <c r="U11" s="14">
        <v>120.0</v>
      </c>
      <c r="V11" s="14">
        <v>117.0</v>
      </c>
      <c r="W11" s="15">
        <v>115.0</v>
      </c>
      <c r="X11" s="14">
        <v>114.0</v>
      </c>
      <c r="Y11" s="1" t="s">
        <v>40</v>
      </c>
      <c r="Z11" s="7"/>
      <c r="AA11" s="7"/>
      <c r="AB11" s="7"/>
      <c r="AC11" s="12"/>
      <c r="AD11" s="12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41"/>
      <c r="AY11" s="41"/>
      <c r="AZ11" s="41"/>
      <c r="BA11" s="41"/>
      <c r="BB11" s="41"/>
      <c r="BC11" s="41"/>
      <c r="BD11" s="41"/>
      <c r="BE11" s="41"/>
    </row>
    <row r="12">
      <c r="A12" s="13">
        <v>0.0</v>
      </c>
      <c r="B12" s="10" t="s">
        <v>41</v>
      </c>
      <c r="C12" s="14">
        <v>0.0</v>
      </c>
      <c r="D12" s="14">
        <v>0.0</v>
      </c>
      <c r="E12" s="14">
        <v>0.0</v>
      </c>
      <c r="F12" s="14">
        <v>0.0</v>
      </c>
      <c r="G12" s="15">
        <v>0.0</v>
      </c>
      <c r="H12" s="14">
        <v>30.0</v>
      </c>
      <c r="I12" s="14">
        <v>0.0</v>
      </c>
      <c r="J12" s="14">
        <v>0.0</v>
      </c>
      <c r="K12" s="14">
        <v>0.0</v>
      </c>
      <c r="L12" s="14">
        <v>0.0</v>
      </c>
      <c r="M12" s="14">
        <v>0.0</v>
      </c>
      <c r="N12" s="14">
        <v>0.0</v>
      </c>
      <c r="O12" s="14">
        <v>25.0</v>
      </c>
      <c r="P12" s="14">
        <v>0.0</v>
      </c>
      <c r="Q12" s="14">
        <v>0.0</v>
      </c>
      <c r="R12" s="14">
        <v>0.0</v>
      </c>
      <c r="S12" s="14"/>
      <c r="T12" s="14">
        <v>15.0</v>
      </c>
      <c r="U12" s="14">
        <v>0.0</v>
      </c>
      <c r="V12" s="14">
        <v>0.0</v>
      </c>
      <c r="W12" s="15">
        <v>0.0</v>
      </c>
      <c r="X12" s="14">
        <v>30.0</v>
      </c>
      <c r="Y12" s="1" t="s">
        <v>41</v>
      </c>
      <c r="Z12" s="7"/>
      <c r="AA12" s="7"/>
      <c r="AB12" s="7"/>
      <c r="AC12" s="12"/>
      <c r="AD12" s="12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41"/>
      <c r="AY12" s="41"/>
      <c r="AZ12" s="41"/>
      <c r="BA12" s="41"/>
      <c r="BB12" s="41"/>
      <c r="BC12" s="41"/>
      <c r="BD12" s="41"/>
      <c r="BE12" s="41"/>
    </row>
    <row r="13">
      <c r="A13" s="13">
        <v>0.0</v>
      </c>
      <c r="B13" s="10" t="s">
        <v>42</v>
      </c>
      <c r="C13" s="14">
        <v>12.0</v>
      </c>
      <c r="D13" s="14">
        <v>0.0</v>
      </c>
      <c r="E13" s="14">
        <v>0.0</v>
      </c>
      <c r="F13" s="14">
        <v>0.0</v>
      </c>
      <c r="G13" s="15">
        <v>0.0</v>
      </c>
      <c r="H13" s="14">
        <v>0.0</v>
      </c>
      <c r="I13" s="14">
        <v>0.0</v>
      </c>
      <c r="J13" s="14">
        <v>0.0</v>
      </c>
      <c r="K13" s="14">
        <v>0.0</v>
      </c>
      <c r="L13" s="14">
        <v>0.0</v>
      </c>
      <c r="M13" s="14">
        <v>0.0</v>
      </c>
      <c r="N13" s="14">
        <v>0.0</v>
      </c>
      <c r="O13" s="14">
        <v>0.0</v>
      </c>
      <c r="P13" s="14">
        <v>0.0</v>
      </c>
      <c r="Q13" s="14">
        <v>0.0</v>
      </c>
      <c r="R13" s="14">
        <v>0.0</v>
      </c>
      <c r="S13" s="14"/>
      <c r="T13" s="14">
        <v>0.0</v>
      </c>
      <c r="U13" s="14">
        <v>0.0</v>
      </c>
      <c r="V13" s="14">
        <v>0.0</v>
      </c>
      <c r="W13" s="15">
        <v>0.0</v>
      </c>
      <c r="X13" s="14">
        <v>0.0</v>
      </c>
      <c r="Y13" s="1" t="s">
        <v>42</v>
      </c>
      <c r="Z13" s="7"/>
      <c r="AA13" s="7"/>
      <c r="AB13" s="7"/>
      <c r="AC13" s="12"/>
      <c r="AD13" s="12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41"/>
      <c r="AY13" s="41"/>
      <c r="AZ13" s="41"/>
      <c r="BA13" s="41"/>
      <c r="BB13" s="41"/>
      <c r="BC13" s="41"/>
      <c r="BD13" s="41"/>
      <c r="BE13" s="41"/>
    </row>
    <row r="14">
      <c r="A14" s="13">
        <v>0.0</v>
      </c>
      <c r="B14" s="10" t="s">
        <v>43</v>
      </c>
      <c r="C14" s="14">
        <v>0.0</v>
      </c>
      <c r="D14" s="14">
        <v>0.0</v>
      </c>
      <c r="E14" s="14">
        <v>0.0</v>
      </c>
      <c r="F14" s="14">
        <v>0.0</v>
      </c>
      <c r="G14" s="15">
        <v>0.0</v>
      </c>
      <c r="H14" s="14">
        <v>0.0</v>
      </c>
      <c r="I14" s="14">
        <v>0.0</v>
      </c>
      <c r="J14" s="14">
        <v>0.0</v>
      </c>
      <c r="K14" s="14">
        <v>0.0</v>
      </c>
      <c r="L14" s="14">
        <v>0.0</v>
      </c>
      <c r="M14" s="14">
        <v>0.0</v>
      </c>
      <c r="N14" s="14">
        <v>0.0</v>
      </c>
      <c r="O14" s="14">
        <v>0.0</v>
      </c>
      <c r="P14" s="14">
        <v>0.0</v>
      </c>
      <c r="Q14" s="14">
        <v>0.0</v>
      </c>
      <c r="R14" s="14">
        <v>0.0</v>
      </c>
      <c r="S14" s="14"/>
      <c r="T14" s="14">
        <v>0.0</v>
      </c>
      <c r="U14" s="14">
        <v>0.0</v>
      </c>
      <c r="V14" s="14">
        <v>0.0</v>
      </c>
      <c r="W14" s="15">
        <v>0.0</v>
      </c>
      <c r="X14" s="14">
        <v>0.0</v>
      </c>
      <c r="Y14" s="10" t="s">
        <v>43</v>
      </c>
      <c r="Z14" s="7"/>
      <c r="AA14" s="7"/>
      <c r="AB14" s="7"/>
      <c r="AC14" s="12"/>
      <c r="AD14" s="12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41"/>
      <c r="AY14" s="41"/>
      <c r="AZ14" s="41"/>
      <c r="BA14" s="41"/>
      <c r="BB14" s="41"/>
      <c r="BC14" s="41"/>
      <c r="BD14" s="41"/>
      <c r="BE14" s="41"/>
    </row>
    <row r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41"/>
      <c r="AY15" s="41"/>
      <c r="AZ15" s="41"/>
      <c r="BA15" s="41"/>
      <c r="BB15" s="41"/>
      <c r="BC15" s="41"/>
      <c r="BD15" s="41"/>
      <c r="BE15" s="41"/>
    </row>
    <row r="16">
      <c r="A16" s="11" t="s">
        <v>44</v>
      </c>
      <c r="B16" s="11" t="s">
        <v>45</v>
      </c>
      <c r="C16" s="11" t="s">
        <v>46</v>
      </c>
      <c r="D16" s="11" t="s">
        <v>47</v>
      </c>
      <c r="E16" s="11" t="s">
        <v>27</v>
      </c>
      <c r="F16" s="11" t="s">
        <v>30</v>
      </c>
      <c r="G16" s="11" t="s">
        <v>32</v>
      </c>
      <c r="H16" s="11" t="s">
        <v>34</v>
      </c>
      <c r="I16" s="11" t="s">
        <v>36</v>
      </c>
      <c r="J16" s="11" t="s">
        <v>37</v>
      </c>
      <c r="K16" s="11" t="s">
        <v>38</v>
      </c>
      <c r="L16" s="11" t="s">
        <v>39</v>
      </c>
      <c r="M16" s="11" t="s">
        <v>40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41"/>
      <c r="AY16" s="41"/>
      <c r="AZ16" s="41"/>
      <c r="BA16" s="41"/>
      <c r="BB16" s="41"/>
      <c r="BC16" s="41"/>
      <c r="BD16" s="41"/>
      <c r="BE16" s="41"/>
    </row>
    <row r="17">
      <c r="A17" s="11" t="s">
        <v>48</v>
      </c>
      <c r="B17" s="11">
        <v>6.0</v>
      </c>
      <c r="C17" s="11" t="s">
        <v>49</v>
      </c>
      <c r="D17" s="11">
        <v>8.0</v>
      </c>
      <c r="E17" s="11"/>
      <c r="F17" s="11"/>
      <c r="G17" s="11">
        <v>6.0</v>
      </c>
      <c r="H17" s="11"/>
      <c r="I17" s="11"/>
      <c r="J17" s="11"/>
      <c r="K17" s="11"/>
      <c r="L17" s="11"/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41"/>
      <c r="AY17" s="41"/>
      <c r="AZ17" s="41"/>
      <c r="BA17" s="41"/>
      <c r="BB17" s="41"/>
      <c r="BC17" s="41"/>
      <c r="BD17" s="41"/>
      <c r="BE17" s="41"/>
    </row>
    <row r="18">
      <c r="A18" s="11" t="s">
        <v>50</v>
      </c>
      <c r="B18" s="11">
        <v>3.0</v>
      </c>
      <c r="C18" s="11" t="s">
        <v>49</v>
      </c>
      <c r="D18" s="11">
        <v>4.0</v>
      </c>
      <c r="E18" s="11"/>
      <c r="F18" s="11"/>
      <c r="G18" s="11"/>
      <c r="H18" s="11">
        <v>2.0</v>
      </c>
      <c r="I18" s="11"/>
      <c r="J18" s="11"/>
      <c r="K18" s="11"/>
      <c r="L18" s="11"/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1"/>
      <c r="AY18" s="41"/>
      <c r="AZ18" s="41"/>
      <c r="BA18" s="41"/>
      <c r="BB18" s="41"/>
      <c r="BC18" s="41"/>
      <c r="BD18" s="41"/>
      <c r="BE18" s="41"/>
    </row>
    <row r="19">
      <c r="A19" s="11" t="s">
        <v>51</v>
      </c>
      <c r="B19" s="11">
        <v>3.0</v>
      </c>
      <c r="C19" s="11" t="s">
        <v>49</v>
      </c>
      <c r="D19" s="11">
        <v>4.0</v>
      </c>
      <c r="E19" s="11"/>
      <c r="F19" s="11"/>
      <c r="G19" s="11">
        <v>2.0</v>
      </c>
      <c r="H19" s="11">
        <v>1.0</v>
      </c>
      <c r="I19" s="11"/>
      <c r="J19" s="11"/>
      <c r="K19" s="11"/>
      <c r="L19" s="11"/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41"/>
      <c r="AY19" s="41"/>
      <c r="AZ19" s="41"/>
      <c r="BA19" s="41"/>
      <c r="BB19" s="41"/>
      <c r="BC19" s="41"/>
      <c r="BD19" s="41"/>
      <c r="BE19" s="41"/>
    </row>
    <row r="20">
      <c r="A20" s="11" t="s">
        <v>52</v>
      </c>
      <c r="B20" s="11">
        <v>8.0</v>
      </c>
      <c r="C20" s="11" t="s">
        <v>53</v>
      </c>
      <c r="D20" s="11">
        <v>8.0</v>
      </c>
      <c r="E20" s="11"/>
      <c r="F20" s="11">
        <v>30.0</v>
      </c>
      <c r="G20" s="11"/>
      <c r="H20" s="11"/>
      <c r="I20" s="11">
        <v>4.0</v>
      </c>
      <c r="J20" s="11"/>
      <c r="K20" s="11">
        <v>4.0</v>
      </c>
      <c r="L20" s="11">
        <v>4.0</v>
      </c>
      <c r="M20" s="11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41"/>
      <c r="AY20" s="41"/>
      <c r="AZ20" s="41"/>
      <c r="BA20" s="41"/>
      <c r="BB20" s="41"/>
      <c r="BC20" s="41"/>
      <c r="BD20" s="41"/>
      <c r="BE20" s="41"/>
    </row>
    <row r="21">
      <c r="A21" s="11" t="s">
        <v>54</v>
      </c>
      <c r="B21" s="11">
        <v>6.0</v>
      </c>
      <c r="C21" s="11" t="s">
        <v>55</v>
      </c>
      <c r="D21" s="11">
        <v>8.0</v>
      </c>
      <c r="E21" s="11"/>
      <c r="F21" s="11">
        <v>25.0</v>
      </c>
      <c r="G21" s="11"/>
      <c r="H21" s="11"/>
      <c r="I21" s="11">
        <v>6.0</v>
      </c>
      <c r="J21" s="11"/>
      <c r="K21" s="11">
        <v>6.0</v>
      </c>
      <c r="L21" s="11"/>
      <c r="M21" s="1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41"/>
      <c r="AY21" s="41"/>
      <c r="AZ21" s="41"/>
      <c r="BA21" s="41"/>
      <c r="BB21" s="41"/>
      <c r="BC21" s="41"/>
      <c r="BD21" s="41"/>
      <c r="BE21" s="41"/>
    </row>
    <row r="22">
      <c r="A22" s="11" t="s">
        <v>56</v>
      </c>
      <c r="B22" s="11">
        <v>8.0</v>
      </c>
      <c r="C22" s="11" t="s">
        <v>55</v>
      </c>
      <c r="D22" s="11">
        <v>8.0</v>
      </c>
      <c r="E22" s="11"/>
      <c r="F22" s="11">
        <v>30.0</v>
      </c>
      <c r="G22" s="11"/>
      <c r="H22" s="11"/>
      <c r="I22" s="11"/>
      <c r="J22" s="11"/>
      <c r="K22" s="11">
        <v>8.0</v>
      </c>
      <c r="L22" s="11"/>
      <c r="M22" s="1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41"/>
      <c r="AY22" s="41"/>
      <c r="AZ22" s="41"/>
      <c r="BA22" s="41"/>
      <c r="BB22" s="41"/>
      <c r="BC22" s="41"/>
      <c r="BD22" s="41"/>
      <c r="BE22" s="41"/>
    </row>
    <row r="23">
      <c r="A23" s="11" t="s">
        <v>57</v>
      </c>
      <c r="B23" s="11">
        <v>3.0</v>
      </c>
      <c r="C23" s="11" t="s">
        <v>55</v>
      </c>
      <c r="D23" s="11">
        <v>4.0</v>
      </c>
      <c r="E23" s="11">
        <v>5.0</v>
      </c>
      <c r="F23" s="11">
        <v>5.0</v>
      </c>
      <c r="G23" s="11"/>
      <c r="H23" s="11"/>
      <c r="I23" s="11"/>
      <c r="J23" s="11"/>
      <c r="K23" s="11"/>
      <c r="L23" s="11"/>
      <c r="M23" s="11">
        <v>2.0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41"/>
      <c r="AY23" s="41"/>
      <c r="AZ23" s="41"/>
      <c r="BA23" s="41"/>
      <c r="BB23" s="41"/>
      <c r="BC23" s="41"/>
      <c r="BD23" s="41"/>
      <c r="BE23" s="41"/>
    </row>
    <row r="24">
      <c r="A24" s="11" t="s">
        <v>58</v>
      </c>
      <c r="B24" s="11">
        <v>4.0</v>
      </c>
      <c r="C24" s="11" t="s">
        <v>55</v>
      </c>
      <c r="D24" s="11">
        <v>4.0</v>
      </c>
      <c r="E24" s="11"/>
      <c r="F24" s="11">
        <v>-5.0</v>
      </c>
      <c r="G24" s="11"/>
      <c r="H24" s="11"/>
      <c r="I24" s="11"/>
      <c r="J24" s="11"/>
      <c r="K24" s="11"/>
      <c r="L24" s="11">
        <v>2.0</v>
      </c>
      <c r="M24" s="1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41"/>
      <c r="AY24" s="41"/>
      <c r="AZ24" s="41"/>
      <c r="BA24" s="41"/>
      <c r="BB24" s="41"/>
      <c r="BC24" s="41"/>
      <c r="BD24" s="41"/>
      <c r="BE24" s="41"/>
    </row>
    <row r="25">
      <c r="A25" s="11" t="s">
        <v>59</v>
      </c>
      <c r="B25" s="11">
        <v>1.0</v>
      </c>
      <c r="C25" s="11" t="s">
        <v>55</v>
      </c>
      <c r="D25" s="11">
        <v>4.0</v>
      </c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41"/>
      <c r="AY25" s="41"/>
      <c r="AZ25" s="41"/>
      <c r="BA25" s="41"/>
      <c r="BB25" s="41"/>
      <c r="BC25" s="41"/>
      <c r="BD25" s="41"/>
      <c r="BE25" s="41"/>
    </row>
    <row r="26">
      <c r="A26" s="11" t="s">
        <v>60</v>
      </c>
      <c r="B26" s="11">
        <v>4.0</v>
      </c>
      <c r="C26" s="11" t="s">
        <v>55</v>
      </c>
      <c r="D26" s="11">
        <v>4.0</v>
      </c>
      <c r="E26" s="11"/>
      <c r="F26" s="11"/>
      <c r="G26" s="11"/>
      <c r="H26" s="11"/>
      <c r="I26" s="11"/>
      <c r="J26" s="11"/>
      <c r="K26" s="11">
        <v>1.0</v>
      </c>
      <c r="L26" s="11"/>
      <c r="M26" s="11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41"/>
      <c r="AY26" s="41"/>
      <c r="AZ26" s="41"/>
      <c r="BA26" s="41"/>
      <c r="BB26" s="41"/>
      <c r="BC26" s="41"/>
      <c r="BD26" s="41"/>
      <c r="BE26" s="41"/>
    </row>
    <row r="27">
      <c r="A27" s="11" t="s">
        <v>61</v>
      </c>
      <c r="B27" s="11">
        <v>6.0</v>
      </c>
      <c r="C27" s="11" t="s">
        <v>62</v>
      </c>
      <c r="D27" s="11">
        <v>8.0</v>
      </c>
      <c r="E27" s="11"/>
      <c r="F27" s="11"/>
      <c r="G27" s="11"/>
      <c r="H27" s="11"/>
      <c r="I27" s="11"/>
      <c r="J27" s="11">
        <v>8.0</v>
      </c>
      <c r="K27" s="11"/>
      <c r="L27" s="11"/>
      <c r="M27" s="1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41"/>
      <c r="AY27" s="41"/>
      <c r="AZ27" s="41"/>
      <c r="BA27" s="41"/>
      <c r="BB27" s="41"/>
      <c r="BC27" s="41"/>
      <c r="BD27" s="41"/>
      <c r="BE27" s="41"/>
    </row>
    <row r="28">
      <c r="A28" s="11" t="s">
        <v>63</v>
      </c>
      <c r="B28" s="11">
        <v>2.0</v>
      </c>
      <c r="C28" s="11" t="s">
        <v>62</v>
      </c>
      <c r="D28" s="11">
        <v>4.0</v>
      </c>
      <c r="E28" s="11">
        <v>15.0</v>
      </c>
      <c r="F28" s="11">
        <v>-5.0</v>
      </c>
      <c r="G28" s="11"/>
      <c r="H28" s="11"/>
      <c r="I28" s="11"/>
      <c r="J28" s="11"/>
      <c r="K28" s="11">
        <v>-1.0</v>
      </c>
      <c r="L28" s="11"/>
      <c r="M28" s="1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41"/>
      <c r="AY28" s="41"/>
      <c r="AZ28" s="41"/>
      <c r="BA28" s="41"/>
      <c r="BB28" s="41"/>
      <c r="BC28" s="41"/>
      <c r="BD28" s="41"/>
      <c r="BE28" s="41"/>
    </row>
    <row r="29">
      <c r="A29" s="11" t="s">
        <v>64</v>
      </c>
      <c r="B29" s="11">
        <v>2.0</v>
      </c>
      <c r="C29" s="11" t="s">
        <v>62</v>
      </c>
      <c r="D29" s="11">
        <v>4.0</v>
      </c>
      <c r="E29" s="11"/>
      <c r="F29" s="11"/>
      <c r="G29" s="11">
        <v>-3.0</v>
      </c>
      <c r="H29" s="11">
        <v>4.0</v>
      </c>
      <c r="I29" s="11"/>
      <c r="J29" s="11"/>
      <c r="K29" s="11"/>
      <c r="L29" s="11"/>
      <c r="M29" s="1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41"/>
      <c r="AY29" s="41"/>
      <c r="AZ29" s="41"/>
      <c r="BA29" s="41"/>
      <c r="BB29" s="41"/>
      <c r="BC29" s="41"/>
      <c r="BD29" s="41"/>
      <c r="BE29" s="41"/>
    </row>
    <row r="30">
      <c r="A30" s="11" t="s">
        <v>65</v>
      </c>
      <c r="B30" s="11">
        <v>3.0</v>
      </c>
      <c r="C30" s="11" t="s">
        <v>62</v>
      </c>
      <c r="D30" s="11">
        <v>4.0</v>
      </c>
      <c r="E30" s="11"/>
      <c r="F30" s="11"/>
      <c r="G30" s="11"/>
      <c r="H30" s="11"/>
      <c r="I30" s="11">
        <v>2.0</v>
      </c>
      <c r="J30" s="11">
        <v>1.0</v>
      </c>
      <c r="K30" s="11"/>
      <c r="L30" s="11"/>
      <c r="M30" s="1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41"/>
      <c r="AY30" s="41"/>
      <c r="AZ30" s="41"/>
      <c r="BA30" s="41"/>
      <c r="BB30" s="41"/>
      <c r="BC30" s="41"/>
      <c r="BD30" s="41"/>
      <c r="BE30" s="41"/>
    </row>
    <row r="31">
      <c r="A31" s="11" t="s">
        <v>66</v>
      </c>
      <c r="B31" s="11">
        <v>4.0</v>
      </c>
      <c r="C31" s="11" t="s">
        <v>62</v>
      </c>
      <c r="D31" s="11">
        <v>4.0</v>
      </c>
      <c r="E31" s="11"/>
      <c r="F31" s="11"/>
      <c r="G31" s="11"/>
      <c r="H31" s="11">
        <v>3.0</v>
      </c>
      <c r="I31" s="11"/>
      <c r="J31" s="11"/>
      <c r="K31" s="11"/>
      <c r="L31" s="11"/>
      <c r="M31" s="11">
        <v>-2.0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41"/>
      <c r="AY31" s="41"/>
      <c r="AZ31" s="41"/>
      <c r="BA31" s="41"/>
      <c r="BB31" s="41"/>
      <c r="BC31" s="41"/>
      <c r="BD31" s="41"/>
      <c r="BE31" s="41"/>
    </row>
    <row r="32">
      <c r="A32" s="11" t="s">
        <v>67</v>
      </c>
      <c r="B32" s="11">
        <v>1.0</v>
      </c>
      <c r="C32" s="11" t="s">
        <v>68</v>
      </c>
      <c r="D32" s="11">
        <v>4.0</v>
      </c>
      <c r="E32" s="11">
        <v>-10.0</v>
      </c>
      <c r="F32" s="11"/>
      <c r="G32" s="11"/>
      <c r="H32" s="11">
        <v>2.0</v>
      </c>
      <c r="I32" s="11"/>
      <c r="J32" s="11">
        <v>2.0</v>
      </c>
      <c r="K32" s="11"/>
      <c r="L32" s="11"/>
      <c r="M32" s="1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41"/>
      <c r="AY32" s="41"/>
      <c r="AZ32" s="41"/>
      <c r="BA32" s="41"/>
      <c r="BB32" s="41"/>
      <c r="BC32" s="41"/>
      <c r="BD32" s="41"/>
      <c r="BE32" s="41"/>
    </row>
    <row r="33">
      <c r="A33" s="11" t="s">
        <v>69</v>
      </c>
      <c r="B33" s="11">
        <v>4.0</v>
      </c>
      <c r="C33" s="11" t="s">
        <v>68</v>
      </c>
      <c r="D33" s="11">
        <v>4.0</v>
      </c>
      <c r="E33" s="11">
        <v>-5.0</v>
      </c>
      <c r="F33" s="11">
        <v>-5.0</v>
      </c>
      <c r="G33" s="11"/>
      <c r="H33" s="11">
        <v>1.0</v>
      </c>
      <c r="I33" s="11"/>
      <c r="J33" s="11">
        <v>1.0</v>
      </c>
      <c r="K33" s="11"/>
      <c r="L33" s="11"/>
      <c r="M33" s="11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41"/>
      <c r="AY33" s="41"/>
      <c r="AZ33" s="41"/>
      <c r="BA33" s="41"/>
      <c r="BB33" s="41"/>
      <c r="BC33" s="41"/>
      <c r="BD33" s="41"/>
      <c r="BE33" s="41"/>
    </row>
    <row r="34">
      <c r="A34" s="11" t="s">
        <v>70</v>
      </c>
      <c r="B34" s="11">
        <v>6.0</v>
      </c>
      <c r="C34" s="11" t="s">
        <v>71</v>
      </c>
      <c r="D34" s="11">
        <v>8.0</v>
      </c>
      <c r="E34" s="11">
        <v>15.0</v>
      </c>
      <c r="F34" s="11">
        <v>15.0</v>
      </c>
      <c r="G34" s="11"/>
      <c r="H34" s="11"/>
      <c r="I34" s="11"/>
      <c r="J34" s="11">
        <v>5.0</v>
      </c>
      <c r="K34" s="11"/>
      <c r="L34" s="11"/>
      <c r="M34" s="11">
        <v>5.0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41"/>
      <c r="AY34" s="41"/>
      <c r="AZ34" s="41"/>
      <c r="BA34" s="41"/>
      <c r="BB34" s="41"/>
      <c r="BC34" s="41"/>
      <c r="BD34" s="41"/>
      <c r="BE34" s="41"/>
    </row>
    <row r="35">
      <c r="A35" s="11" t="s">
        <v>72</v>
      </c>
      <c r="B35" s="11">
        <v>3.0</v>
      </c>
      <c r="C35" s="11" t="s">
        <v>73</v>
      </c>
      <c r="D35" s="11">
        <v>4.0</v>
      </c>
      <c r="E35" s="11">
        <v>5.0</v>
      </c>
      <c r="F35" s="11"/>
      <c r="G35" s="11"/>
      <c r="H35" s="11"/>
      <c r="I35" s="11"/>
      <c r="J35" s="11"/>
      <c r="K35" s="11"/>
      <c r="L35" s="11"/>
      <c r="M35" s="11">
        <v>1.0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41"/>
      <c r="AY35" s="41"/>
      <c r="AZ35" s="41"/>
      <c r="BA35" s="41"/>
      <c r="BB35" s="41"/>
      <c r="BC35" s="41"/>
      <c r="BD35" s="41"/>
      <c r="BE35" s="41"/>
    </row>
    <row r="36">
      <c r="A36" s="11" t="s">
        <v>74</v>
      </c>
      <c r="B36" s="11">
        <v>3.0</v>
      </c>
      <c r="C36" s="11" t="s">
        <v>75</v>
      </c>
      <c r="D36" s="11">
        <v>4.0</v>
      </c>
      <c r="E36" s="11"/>
      <c r="F36" s="11"/>
      <c r="G36" s="11"/>
      <c r="H36" s="11"/>
      <c r="I36" s="11">
        <v>3.0</v>
      </c>
      <c r="J36" s="11"/>
      <c r="K36" s="11"/>
      <c r="L36" s="11"/>
      <c r="M36" s="11">
        <v>-2.0</v>
      </c>
      <c r="N36" s="7"/>
      <c r="O36" s="7"/>
      <c r="P36" s="7"/>
      <c r="Q36" s="12"/>
      <c r="R36" s="7"/>
      <c r="S36" s="7"/>
      <c r="T36" s="7"/>
      <c r="U36" s="7"/>
      <c r="V36" s="7"/>
      <c r="W36" s="7"/>
      <c r="X36" s="7"/>
      <c r="Y36" s="7"/>
      <c r="Z36" s="7"/>
      <c r="AA36" s="7"/>
      <c r="AB36" s="12"/>
      <c r="AC36" s="12"/>
      <c r="AD36" s="7"/>
      <c r="AE36" s="12"/>
      <c r="AF36" s="7"/>
      <c r="AG36" s="7"/>
      <c r="AH36" s="12"/>
      <c r="AI36" s="7"/>
      <c r="AJ36" s="7"/>
      <c r="AK36" s="7"/>
      <c r="AL36" s="12"/>
      <c r="AM36" s="12"/>
      <c r="AN36" s="7"/>
      <c r="AO36" s="7"/>
      <c r="AP36" s="7"/>
      <c r="AQ36" s="7"/>
      <c r="AR36" s="7"/>
      <c r="AS36" s="7"/>
      <c r="AT36" s="7"/>
      <c r="AU36" s="7"/>
      <c r="AV36" s="7"/>
      <c r="AW36" s="12"/>
      <c r="AX36" s="41"/>
      <c r="AY36" s="41"/>
      <c r="AZ36" s="41"/>
      <c r="BA36" s="41"/>
      <c r="BB36" s="41"/>
      <c r="BC36" s="41"/>
      <c r="BD36" s="41"/>
      <c r="BE36" s="41"/>
    </row>
    <row r="37">
      <c r="A37" s="11"/>
      <c r="B37" s="11">
        <f>sum(B17:B36)</f>
        <v>80</v>
      </c>
      <c r="C37" s="11"/>
      <c r="D37" s="11"/>
      <c r="E37" s="11">
        <f t="shared" ref="E37:M37" si="1">sum(E17:E36)</f>
        <v>25</v>
      </c>
      <c r="F37" s="11">
        <f t="shared" si="1"/>
        <v>90</v>
      </c>
      <c r="G37" s="11">
        <f t="shared" si="1"/>
        <v>5</v>
      </c>
      <c r="H37" s="11">
        <f t="shared" si="1"/>
        <v>13</v>
      </c>
      <c r="I37" s="11">
        <f t="shared" si="1"/>
        <v>15</v>
      </c>
      <c r="J37" s="11">
        <f t="shared" si="1"/>
        <v>17</v>
      </c>
      <c r="K37" s="11">
        <f t="shared" si="1"/>
        <v>18</v>
      </c>
      <c r="L37" s="11">
        <f t="shared" si="1"/>
        <v>6</v>
      </c>
      <c r="M37" s="11">
        <f t="shared" si="1"/>
        <v>4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12"/>
      <c r="AC37" s="12"/>
      <c r="AD37" s="7"/>
      <c r="AE37" s="7"/>
      <c r="AF37" s="7"/>
      <c r="AG37" s="7"/>
      <c r="AH37" s="7"/>
      <c r="AI37" s="7"/>
      <c r="AJ37" s="7"/>
      <c r="AK37" s="7"/>
      <c r="AL37" s="12"/>
      <c r="AM37" s="12"/>
      <c r="AN37" s="7"/>
      <c r="AO37" s="7"/>
      <c r="AP37" s="7"/>
      <c r="AQ37" s="7"/>
      <c r="AR37" s="7"/>
      <c r="AS37" s="7"/>
      <c r="AT37" s="7"/>
      <c r="AU37" s="7"/>
      <c r="AV37" s="7"/>
      <c r="AW37" s="12"/>
      <c r="AX37" s="41"/>
      <c r="AY37" s="41"/>
      <c r="AZ37" s="41"/>
      <c r="BA37" s="41"/>
      <c r="BB37" s="41"/>
      <c r="BC37" s="41"/>
      <c r="BD37" s="41"/>
      <c r="BE37" s="41"/>
    </row>
    <row r="38">
      <c r="A38" s="16"/>
      <c r="B38" s="16"/>
      <c r="C38" s="16"/>
      <c r="D38" s="16"/>
      <c r="E38" s="12"/>
      <c r="F38" s="12"/>
      <c r="G38" s="12"/>
      <c r="H38" s="12"/>
      <c r="I38" s="12"/>
      <c r="J38" s="12"/>
      <c r="K38" s="12"/>
      <c r="L38" s="12"/>
      <c r="M38" s="12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12"/>
      <c r="AC38" s="12"/>
      <c r="AD38" s="7"/>
      <c r="AE38" s="7"/>
      <c r="AF38" s="7"/>
      <c r="AG38" s="7"/>
      <c r="AH38" s="7"/>
      <c r="AI38" s="7"/>
      <c r="AJ38" s="7"/>
      <c r="AK38" s="7"/>
      <c r="AL38" s="12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12"/>
      <c r="AX38" s="41"/>
      <c r="AY38" s="41"/>
      <c r="AZ38" s="41"/>
      <c r="BA38" s="41"/>
      <c r="BB38" s="41"/>
      <c r="BC38" s="41"/>
      <c r="BD38" s="41"/>
      <c r="BE38" s="41"/>
    </row>
    <row r="39">
      <c r="A39" s="17" t="s">
        <v>46</v>
      </c>
      <c r="B39" s="17" t="s">
        <v>47</v>
      </c>
      <c r="C39" s="17" t="s">
        <v>76</v>
      </c>
      <c r="D39" s="17" t="s">
        <v>77</v>
      </c>
      <c r="E39" s="12"/>
      <c r="F39" s="12"/>
      <c r="G39" s="12"/>
      <c r="H39" s="12"/>
      <c r="I39" s="12"/>
      <c r="J39" s="12"/>
      <c r="K39" s="12"/>
      <c r="L39" s="12"/>
      <c r="M39" s="12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12"/>
      <c r="AC39" s="12"/>
      <c r="AD39" s="7"/>
      <c r="AE39" s="7"/>
      <c r="AF39" s="7"/>
      <c r="AG39" s="7"/>
      <c r="AH39" s="7"/>
      <c r="AI39" s="7"/>
      <c r="AJ39" s="7"/>
      <c r="AK39" s="7"/>
      <c r="AL39" s="12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12"/>
      <c r="AX39" s="41"/>
      <c r="AY39" s="41"/>
      <c r="AZ39" s="41"/>
      <c r="BA39" s="41"/>
      <c r="BB39" s="41"/>
      <c r="BC39" s="41"/>
      <c r="BD39" s="41"/>
      <c r="BE39" s="41"/>
    </row>
    <row r="40">
      <c r="A40" s="11" t="s">
        <v>49</v>
      </c>
      <c r="B40" s="11">
        <f>D17+D18+D19</f>
        <v>16</v>
      </c>
      <c r="C40" s="11">
        <f>B40/8+2</f>
        <v>4</v>
      </c>
      <c r="D40" s="11">
        <v>48.0</v>
      </c>
      <c r="E40" s="12"/>
      <c r="F40" s="12"/>
      <c r="G40" s="12"/>
      <c r="H40" s="12"/>
      <c r="I40" s="12"/>
      <c r="J40" s="12"/>
      <c r="K40" s="12"/>
      <c r="L40" s="12"/>
      <c r="M40" s="12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12"/>
      <c r="AC40" s="12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12"/>
      <c r="AX40" s="41"/>
      <c r="AY40" s="41"/>
      <c r="AZ40" s="41"/>
      <c r="BA40" s="41"/>
      <c r="BB40" s="41"/>
      <c r="BC40" s="41"/>
      <c r="BD40" s="41"/>
      <c r="BE40" s="41"/>
    </row>
    <row r="41">
      <c r="A41" s="11" t="s">
        <v>53</v>
      </c>
      <c r="B41" s="11">
        <f>D20</f>
        <v>8</v>
      </c>
      <c r="C41" s="11">
        <f t="shared" ref="C41:C42" si="2">(B41/8)+2</f>
        <v>3</v>
      </c>
      <c r="D41" s="11">
        <v>35.0</v>
      </c>
      <c r="E41" s="12"/>
      <c r="F41" s="12"/>
      <c r="G41" s="12"/>
      <c r="H41" s="12"/>
      <c r="I41" s="12"/>
      <c r="J41" s="12"/>
      <c r="K41" s="12"/>
      <c r="L41" s="12"/>
      <c r="M41" s="12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2"/>
      <c r="AC41" s="12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12"/>
      <c r="AX41" s="12"/>
      <c r="AY41" s="12"/>
      <c r="AZ41" s="12"/>
      <c r="BA41" s="12"/>
      <c r="BB41" s="12"/>
      <c r="BC41" s="12"/>
      <c r="BD41" s="12"/>
      <c r="BE41" s="12"/>
    </row>
    <row r="42">
      <c r="A42" s="11" t="s">
        <v>55</v>
      </c>
      <c r="B42" s="11">
        <f>D21+D22+D23+D24+D25+D26</f>
        <v>32</v>
      </c>
      <c r="C42" s="11">
        <f t="shared" si="2"/>
        <v>6</v>
      </c>
      <c r="D42" s="11">
        <v>40.0</v>
      </c>
      <c r="E42" s="12"/>
      <c r="F42" s="12"/>
      <c r="G42" s="12"/>
      <c r="H42" s="12"/>
      <c r="I42" s="12"/>
      <c r="J42" s="12"/>
      <c r="K42" s="12"/>
      <c r="L42" s="12"/>
      <c r="M42" s="12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12"/>
      <c r="AC42" s="12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12"/>
      <c r="AX42" s="12"/>
      <c r="AY42" s="12"/>
      <c r="AZ42" s="12"/>
      <c r="BA42" s="12"/>
      <c r="BB42" s="12"/>
      <c r="BC42" s="12"/>
      <c r="BD42" s="12"/>
      <c r="BE42" s="12"/>
    </row>
    <row r="43">
      <c r="A43" s="11" t="s">
        <v>62</v>
      </c>
      <c r="B43" s="11">
        <f>D27+D28+D29+D30+D31</f>
        <v>24</v>
      </c>
      <c r="C43" s="11">
        <f t="shared" ref="C43:C45" si="3">B43/8+2</f>
        <v>5</v>
      </c>
      <c r="D43" s="11">
        <v>35.0</v>
      </c>
      <c r="E43" s="12"/>
      <c r="F43" s="12"/>
      <c r="G43" s="12"/>
      <c r="H43" s="12"/>
      <c r="I43" s="12"/>
      <c r="J43" s="12"/>
      <c r="K43" s="12"/>
      <c r="L43" s="12"/>
      <c r="M43" s="12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12"/>
      <c r="AC43" s="12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12"/>
      <c r="AX43" s="12"/>
      <c r="AY43" s="12"/>
      <c r="AZ43" s="12"/>
      <c r="BA43" s="12"/>
      <c r="BB43" s="12"/>
      <c r="BC43" s="12"/>
      <c r="BD43" s="12"/>
      <c r="BE43" s="12"/>
    </row>
    <row r="44">
      <c r="A44" s="11" t="s">
        <v>68</v>
      </c>
      <c r="B44" s="11">
        <f>D32+D33</f>
        <v>8</v>
      </c>
      <c r="C44" s="11">
        <f t="shared" si="3"/>
        <v>3</v>
      </c>
      <c r="D44" s="11">
        <v>20.0</v>
      </c>
      <c r="E44" s="12"/>
      <c r="F44" s="12"/>
      <c r="G44" s="12"/>
      <c r="H44" s="12"/>
      <c r="I44" s="12"/>
      <c r="J44" s="12"/>
      <c r="K44" s="12"/>
      <c r="L44" s="12"/>
      <c r="M44" s="12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12"/>
      <c r="AC44" s="12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12"/>
      <c r="AX44" s="12"/>
      <c r="AY44" s="12"/>
      <c r="AZ44" s="12"/>
      <c r="BA44" s="12"/>
      <c r="BB44" s="12"/>
      <c r="BC44" s="12"/>
      <c r="BD44" s="12"/>
      <c r="BE44" s="12"/>
    </row>
    <row r="45">
      <c r="A45" s="18" t="s">
        <v>71</v>
      </c>
      <c r="B45" s="18">
        <f>D34</f>
        <v>8</v>
      </c>
      <c r="C45" s="18">
        <f t="shared" si="3"/>
        <v>3</v>
      </c>
      <c r="D45" s="18">
        <v>0.15</v>
      </c>
      <c r="E45" s="12"/>
      <c r="F45" s="12"/>
      <c r="G45" s="12"/>
      <c r="H45" s="12"/>
      <c r="I45" s="12"/>
      <c r="J45" s="12"/>
      <c r="K45" s="12"/>
      <c r="L45" s="12"/>
      <c r="M45" s="12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2"/>
      <c r="AC45" s="12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12"/>
      <c r="AX45" s="12"/>
      <c r="AY45" s="12"/>
      <c r="AZ45" s="12"/>
      <c r="BA45" s="12"/>
      <c r="BB45" s="12"/>
      <c r="BC45" s="12"/>
      <c r="BD45" s="12"/>
      <c r="BE45" s="12"/>
    </row>
    <row r="46">
      <c r="A46" s="19"/>
      <c r="B46" s="19"/>
      <c r="C46" s="19"/>
      <c r="D46" s="19"/>
      <c r="E46" s="12"/>
      <c r="F46" s="12"/>
      <c r="G46" s="12"/>
      <c r="H46" s="12"/>
      <c r="I46" s="12"/>
      <c r="J46" s="12"/>
      <c r="K46" s="12"/>
      <c r="L46" s="12"/>
      <c r="M46" s="12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12"/>
      <c r="AC46" s="12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12"/>
      <c r="AX46" s="12"/>
      <c r="AY46" s="12"/>
      <c r="AZ46" s="12"/>
      <c r="BA46" s="12"/>
      <c r="BB46" s="12"/>
      <c r="BC46" s="12"/>
      <c r="BD46" s="12"/>
      <c r="BE46" s="12"/>
    </row>
    <row r="47">
      <c r="A47" s="20"/>
      <c r="B47" s="20"/>
      <c r="C47" s="20"/>
      <c r="D47" s="20"/>
      <c r="E47" s="12"/>
      <c r="F47" s="12"/>
      <c r="G47" s="12"/>
      <c r="H47" s="12"/>
      <c r="I47" s="12"/>
      <c r="J47" s="12"/>
      <c r="K47" s="12"/>
      <c r="L47" s="12"/>
      <c r="M47" s="12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12"/>
      <c r="AC47" s="12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12"/>
      <c r="AX47" s="12"/>
      <c r="AY47" s="12"/>
      <c r="AZ47" s="12"/>
      <c r="BA47" s="12"/>
      <c r="BB47" s="12"/>
      <c r="BC47" s="12"/>
      <c r="BD47" s="12"/>
      <c r="BE47" s="12"/>
    </row>
    <row r="48">
      <c r="A48" s="17" t="s">
        <v>78</v>
      </c>
      <c r="B48" s="17" t="s">
        <v>79</v>
      </c>
      <c r="C48" s="17"/>
      <c r="D48" s="17"/>
      <c r="E48" s="12"/>
      <c r="F48" s="12"/>
      <c r="G48" s="12"/>
      <c r="H48" s="12"/>
      <c r="I48" s="12"/>
      <c r="J48" s="12"/>
      <c r="K48" s="12"/>
      <c r="L48" s="12"/>
      <c r="M48" s="12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12"/>
      <c r="AC48" s="12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12"/>
      <c r="AX48" s="12"/>
      <c r="AY48" s="12"/>
      <c r="AZ48" s="12"/>
      <c r="BA48" s="12"/>
      <c r="BB48" s="12"/>
      <c r="BC48" s="12"/>
      <c r="BD48" s="12"/>
      <c r="BE48" s="12"/>
    </row>
    <row r="49">
      <c r="A49" s="11" t="s">
        <v>75</v>
      </c>
      <c r="B49" s="11"/>
      <c r="C49" s="11">
        <v>3.0</v>
      </c>
      <c r="D49" s="11">
        <v>35.0</v>
      </c>
      <c r="E49" s="12"/>
      <c r="F49" s="12"/>
      <c r="G49" s="12"/>
      <c r="H49" s="12"/>
      <c r="I49" s="12"/>
      <c r="J49" s="12"/>
      <c r="K49" s="12"/>
      <c r="L49" s="12"/>
      <c r="M49" s="12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12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12"/>
      <c r="AW49" s="12"/>
      <c r="AX49" s="12"/>
      <c r="AY49" s="12"/>
      <c r="AZ49" s="12"/>
      <c r="BA49" s="12"/>
      <c r="BB49" s="12"/>
      <c r="BC49" s="12"/>
      <c r="BD49" s="12"/>
      <c r="BE49" s="12"/>
    </row>
    <row r="50">
      <c r="A50" s="11" t="s">
        <v>80</v>
      </c>
      <c r="B50" s="11"/>
      <c r="C50" s="11">
        <v>2.0</v>
      </c>
      <c r="D50" s="11">
        <v>2.0</v>
      </c>
      <c r="E50" s="12"/>
      <c r="F50" s="12"/>
      <c r="G50" s="12"/>
      <c r="H50" s="12"/>
      <c r="I50" s="12"/>
      <c r="J50" s="12"/>
      <c r="K50" s="12"/>
      <c r="L50" s="12"/>
      <c r="M50" s="12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12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12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12"/>
      <c r="AQ51" s="7"/>
      <c r="AR51" s="7"/>
      <c r="AS51" s="7"/>
      <c r="AT51" s="7"/>
      <c r="AU51" s="7"/>
      <c r="AV51" s="7"/>
      <c r="AW51" s="7"/>
      <c r="AX51" s="12"/>
      <c r="AY51" s="12"/>
      <c r="AZ51" s="12"/>
      <c r="BA51" s="12"/>
      <c r="BB51" s="12"/>
      <c r="BC51" s="12"/>
      <c r="BD51" s="12"/>
      <c r="BE51" s="12"/>
    </row>
    <row r="52">
      <c r="A52" s="1"/>
      <c r="B52" s="1" t="s">
        <v>81</v>
      </c>
      <c r="C52" s="11" t="s">
        <v>82</v>
      </c>
      <c r="D52" s="11" t="s">
        <v>27</v>
      </c>
      <c r="E52" s="11" t="s">
        <v>30</v>
      </c>
      <c r="F52" s="1" t="s">
        <v>32</v>
      </c>
      <c r="G52" s="1" t="s">
        <v>34</v>
      </c>
      <c r="H52" s="1" t="s">
        <v>36</v>
      </c>
      <c r="I52" s="1" t="s">
        <v>37</v>
      </c>
      <c r="J52" s="1" t="s">
        <v>38</v>
      </c>
      <c r="K52" s="1" t="s">
        <v>39</v>
      </c>
      <c r="L52" s="1" t="s">
        <v>40</v>
      </c>
      <c r="M52" s="1" t="s">
        <v>83</v>
      </c>
      <c r="N52" s="1" t="s">
        <v>84</v>
      </c>
      <c r="O52" s="11" t="s">
        <v>85</v>
      </c>
      <c r="P52" s="11" t="s">
        <v>86</v>
      </c>
      <c r="Q52" s="1" t="s">
        <v>87</v>
      </c>
      <c r="R52" s="1" t="s">
        <v>88</v>
      </c>
      <c r="S52" s="11" t="s">
        <v>89</v>
      </c>
      <c r="T52" s="11" t="s">
        <v>33</v>
      </c>
      <c r="U52" s="11" t="s">
        <v>90</v>
      </c>
      <c r="V52" s="11" t="s">
        <v>91</v>
      </c>
      <c r="W52" s="21" t="s">
        <v>92</v>
      </c>
      <c r="X52" s="21" t="s">
        <v>93</v>
      </c>
      <c r="Y52" s="21" t="s">
        <v>94</v>
      </c>
      <c r="Z52" s="1" t="s">
        <v>95</v>
      </c>
      <c r="AA52" s="1" t="s">
        <v>96</v>
      </c>
      <c r="AB52" s="21" t="s">
        <v>97</v>
      </c>
      <c r="AC52" s="1" t="s">
        <v>42</v>
      </c>
      <c r="AD52" s="1" t="s">
        <v>43</v>
      </c>
      <c r="AE52" s="1" t="s">
        <v>98</v>
      </c>
      <c r="AF52" s="11" t="s">
        <v>99</v>
      </c>
      <c r="AG52" s="11" t="s">
        <v>68</v>
      </c>
      <c r="AH52" s="11" t="s">
        <v>62</v>
      </c>
      <c r="AI52" s="11" t="s">
        <v>100</v>
      </c>
      <c r="AJ52" s="11" t="s">
        <v>101</v>
      </c>
      <c r="AK52" s="11" t="s">
        <v>102</v>
      </c>
      <c r="AL52" s="11" t="s">
        <v>103</v>
      </c>
      <c r="AM52" s="42" t="s">
        <v>104</v>
      </c>
      <c r="AN52" s="11" t="s">
        <v>71</v>
      </c>
      <c r="AO52" s="11" t="s">
        <v>105</v>
      </c>
      <c r="AP52" s="11" t="s">
        <v>106</v>
      </c>
      <c r="AQ52" s="11" t="s">
        <v>107</v>
      </c>
      <c r="AR52" s="11" t="s">
        <v>108</v>
      </c>
      <c r="AS52" s="11" t="s">
        <v>109</v>
      </c>
      <c r="AT52" s="11" t="s">
        <v>110</v>
      </c>
      <c r="AU52" s="1" t="s">
        <v>111</v>
      </c>
      <c r="AV52" s="1" t="s">
        <v>112</v>
      </c>
      <c r="AW52" s="23" t="s">
        <v>113</v>
      </c>
      <c r="AX52" s="23" t="s">
        <v>114</v>
      </c>
      <c r="AY52" s="24" t="s">
        <v>115</v>
      </c>
      <c r="AZ52" s="11" t="s">
        <v>116</v>
      </c>
      <c r="BA52" s="1" t="s">
        <v>117</v>
      </c>
      <c r="BB52" s="1" t="s">
        <v>118</v>
      </c>
      <c r="BC52" s="1" t="s">
        <v>119</v>
      </c>
      <c r="BD52" s="1" t="s">
        <v>120</v>
      </c>
      <c r="BE52" s="1" t="s">
        <v>121</v>
      </c>
    </row>
    <row r="53">
      <c r="A53" s="1" t="s">
        <v>122</v>
      </c>
      <c r="B53" s="25" t="s">
        <v>174</v>
      </c>
      <c r="C53" s="15"/>
      <c r="D53" s="15"/>
      <c r="E53" s="15"/>
      <c r="F53" s="15"/>
      <c r="G53" s="26"/>
      <c r="H53" s="15"/>
      <c r="I53" s="15"/>
      <c r="J53" s="15"/>
      <c r="K53" s="15"/>
      <c r="L53" s="15"/>
      <c r="M53" s="26">
        <v>30.0</v>
      </c>
      <c r="N53" s="26">
        <v>60.0</v>
      </c>
      <c r="O53" s="15"/>
      <c r="P53" s="15"/>
      <c r="Q53" s="25">
        <v>70.0</v>
      </c>
      <c r="R53" s="26"/>
      <c r="S53" s="27">
        <v>186.0</v>
      </c>
      <c r="T53" s="15"/>
      <c r="U53" s="15"/>
      <c r="V53" s="15"/>
      <c r="W53" s="28"/>
      <c r="X53" s="29">
        <v>250.0</v>
      </c>
      <c r="Y53" s="28"/>
      <c r="Z53" s="26"/>
      <c r="AA53" s="1">
        <f t="shared" ref="AA53:AA57" si="4">Z53/1024*1000</f>
        <v>0</v>
      </c>
      <c r="AB53" s="28"/>
      <c r="AC53" s="26"/>
      <c r="AD53" s="26"/>
      <c r="AE53" s="26"/>
      <c r="AF53" s="15"/>
      <c r="AG53" s="15"/>
      <c r="AH53" s="15"/>
      <c r="AI53" s="15"/>
      <c r="AJ53" s="15"/>
      <c r="AK53" s="15"/>
      <c r="AL53" s="15"/>
      <c r="AM53" s="43"/>
      <c r="AN53" s="15"/>
      <c r="AO53" s="15"/>
      <c r="AP53" s="15"/>
      <c r="AQ53" s="15"/>
      <c r="AR53" s="15"/>
      <c r="AS53" s="15"/>
      <c r="AT53" s="15"/>
      <c r="AU53" s="26"/>
      <c r="AV53" s="26"/>
      <c r="AW53" s="15"/>
      <c r="AX53" s="29" t="s">
        <v>192</v>
      </c>
      <c r="AY53" s="28"/>
      <c r="AZ53" s="27">
        <v>165.0</v>
      </c>
      <c r="BA53" s="25">
        <v>236.0</v>
      </c>
      <c r="BB53" s="26">
        <v>269.0</v>
      </c>
      <c r="BC53" s="26">
        <v>269.0</v>
      </c>
      <c r="BD53" s="25">
        <v>255.0</v>
      </c>
      <c r="BE53" s="26"/>
    </row>
    <row r="54">
      <c r="A54" s="1" t="s">
        <v>124</v>
      </c>
      <c r="B54" s="26"/>
      <c r="C54" s="15"/>
      <c r="D54" s="15"/>
      <c r="E54" s="15"/>
      <c r="F54" s="15"/>
      <c r="G54" s="26"/>
      <c r="H54" s="15"/>
      <c r="I54" s="15"/>
      <c r="J54" s="15"/>
      <c r="K54" s="15"/>
      <c r="L54" s="15"/>
      <c r="M54" s="26"/>
      <c r="N54" s="26"/>
      <c r="O54" s="15"/>
      <c r="P54" s="15"/>
      <c r="Q54" s="26"/>
      <c r="R54" s="26"/>
      <c r="S54" s="15"/>
      <c r="T54" s="15"/>
      <c r="U54" s="15"/>
      <c r="V54" s="15"/>
      <c r="W54" s="28"/>
      <c r="X54" s="28"/>
      <c r="Y54" s="28"/>
      <c r="Z54" s="26"/>
      <c r="AA54" s="1">
        <f t="shared" si="4"/>
        <v>0</v>
      </c>
      <c r="AB54" s="28"/>
      <c r="AC54" s="26"/>
      <c r="AD54" s="26"/>
      <c r="AE54" s="26"/>
      <c r="AF54" s="15"/>
      <c r="AG54" s="15"/>
      <c r="AH54" s="15"/>
      <c r="AI54" s="15"/>
      <c r="AJ54" s="15"/>
      <c r="AK54" s="15"/>
      <c r="AL54" s="15"/>
      <c r="AM54" s="43"/>
      <c r="AN54" s="15"/>
      <c r="AO54" s="15"/>
      <c r="AP54" s="15"/>
      <c r="AQ54" s="15"/>
      <c r="AR54" s="15"/>
      <c r="AS54" s="15"/>
      <c r="AT54" s="15"/>
      <c r="AU54" s="26"/>
      <c r="AV54" s="26"/>
      <c r="AW54" s="15"/>
      <c r="AX54" s="28"/>
      <c r="AY54" s="28"/>
      <c r="AZ54" s="15"/>
      <c r="BA54" s="26"/>
      <c r="BB54" s="26"/>
      <c r="BC54" s="26"/>
      <c r="BD54" s="26"/>
      <c r="BE54" s="26"/>
    </row>
    <row r="55">
      <c r="A55" s="1" t="s">
        <v>125</v>
      </c>
      <c r="B55" s="26" t="s">
        <v>176</v>
      </c>
      <c r="C55" s="15"/>
      <c r="D55" s="15"/>
      <c r="E55" s="15"/>
      <c r="F55" s="15">
        <v>15.0</v>
      </c>
      <c r="G55" s="26"/>
      <c r="H55" s="15"/>
      <c r="I55" s="15"/>
      <c r="J55" s="15"/>
      <c r="K55" s="15"/>
      <c r="L55" s="15"/>
      <c r="M55" s="26">
        <v>27.0</v>
      </c>
      <c r="N55" s="26">
        <v>33.0</v>
      </c>
      <c r="O55" s="15"/>
      <c r="P55" s="15"/>
      <c r="Q55" s="26"/>
      <c r="R55" s="26"/>
      <c r="S55" s="15"/>
      <c r="T55" s="15"/>
      <c r="U55" s="15"/>
      <c r="V55" s="15"/>
      <c r="W55" s="28"/>
      <c r="X55" s="29">
        <v>242.0</v>
      </c>
      <c r="Y55" s="28"/>
      <c r="Z55" s="26">
        <v>4.0</v>
      </c>
      <c r="AA55" s="1">
        <f t="shared" si="4"/>
        <v>3.90625</v>
      </c>
      <c r="AB55" s="28"/>
      <c r="AC55" s="26"/>
      <c r="AD55" s="26"/>
      <c r="AE55" s="26">
        <v>3.0</v>
      </c>
      <c r="AF55" s="15"/>
      <c r="AG55" s="15"/>
      <c r="AH55" s="15"/>
      <c r="AI55" s="15"/>
      <c r="AJ55" s="15"/>
      <c r="AK55" s="15"/>
      <c r="AL55" s="15"/>
      <c r="AM55" s="43"/>
      <c r="AN55" s="15"/>
      <c r="AO55" s="15"/>
      <c r="AP55" s="15"/>
      <c r="AQ55" s="15"/>
      <c r="AR55" s="15"/>
      <c r="AS55" s="15"/>
      <c r="AT55" s="15"/>
      <c r="AU55" s="26"/>
      <c r="AV55" s="26"/>
      <c r="AW55" s="15"/>
      <c r="AX55" s="29"/>
      <c r="AY55" s="28"/>
      <c r="AZ55" s="15">
        <v>176.0</v>
      </c>
      <c r="BA55" s="26">
        <v>236.0</v>
      </c>
      <c r="BB55" s="26">
        <v>242.0</v>
      </c>
      <c r="BC55" s="26">
        <v>228.0</v>
      </c>
      <c r="BD55" s="26">
        <v>228.0</v>
      </c>
      <c r="BE55" s="26"/>
    </row>
    <row r="56">
      <c r="A56" s="1" t="s">
        <v>128</v>
      </c>
      <c r="B56" s="26"/>
      <c r="C56" s="15"/>
      <c r="D56" s="15"/>
      <c r="E56" s="15"/>
      <c r="F56" s="15"/>
      <c r="G56" s="26"/>
      <c r="H56" s="15"/>
      <c r="I56" s="15"/>
      <c r="J56" s="15"/>
      <c r="K56" s="15"/>
      <c r="L56" s="15"/>
      <c r="M56" s="26"/>
      <c r="N56" s="26"/>
      <c r="O56" s="15"/>
      <c r="P56" s="15"/>
      <c r="Q56" s="26"/>
      <c r="R56" s="26"/>
      <c r="S56" s="15"/>
      <c r="T56" s="15"/>
      <c r="U56" s="15"/>
      <c r="V56" s="15"/>
      <c r="W56" s="28"/>
      <c r="X56" s="28"/>
      <c r="Y56" s="28"/>
      <c r="Z56" s="26"/>
      <c r="AA56" s="1">
        <f t="shared" si="4"/>
        <v>0</v>
      </c>
      <c r="AB56" s="28"/>
      <c r="AC56" s="26"/>
      <c r="AD56" s="26"/>
      <c r="AE56" s="26"/>
      <c r="AF56" s="15"/>
      <c r="AG56" s="15"/>
      <c r="AH56" s="15"/>
      <c r="AI56" s="15"/>
      <c r="AJ56" s="15"/>
      <c r="AK56" s="15"/>
      <c r="AL56" s="15"/>
      <c r="AM56" s="43"/>
      <c r="AN56" s="15"/>
      <c r="AO56" s="15"/>
      <c r="AP56" s="15"/>
      <c r="AQ56" s="15"/>
      <c r="AR56" s="15"/>
      <c r="AS56" s="15"/>
      <c r="AT56" s="15"/>
      <c r="AU56" s="26"/>
      <c r="AV56" s="26"/>
      <c r="AW56" s="15"/>
      <c r="AX56" s="28"/>
      <c r="AY56" s="28"/>
      <c r="AZ56" s="15"/>
      <c r="BA56" s="26"/>
      <c r="BB56" s="26"/>
      <c r="BC56" s="26"/>
      <c r="BD56" s="26"/>
      <c r="BE56" s="26"/>
    </row>
    <row r="57">
      <c r="A57" s="1" t="s">
        <v>129</v>
      </c>
      <c r="B57" s="26" t="s">
        <v>177</v>
      </c>
      <c r="C57" s="15"/>
      <c r="D57" s="15"/>
      <c r="E57" s="15"/>
      <c r="F57" s="15">
        <v>7.0</v>
      </c>
      <c r="G57" s="26">
        <v>7.0</v>
      </c>
      <c r="H57" s="15">
        <v>7.0</v>
      </c>
      <c r="I57" s="15"/>
      <c r="J57" s="15"/>
      <c r="K57" s="15"/>
      <c r="L57" s="15"/>
      <c r="M57" s="26"/>
      <c r="N57" s="26">
        <v>10.0</v>
      </c>
      <c r="O57" s="15"/>
      <c r="P57" s="15"/>
      <c r="Q57" s="26"/>
      <c r="R57" s="26"/>
      <c r="S57" s="15"/>
      <c r="T57" s="15"/>
      <c r="U57" s="15"/>
      <c r="V57" s="15"/>
      <c r="W57" s="28"/>
      <c r="X57" s="28"/>
      <c r="Y57" s="28"/>
      <c r="Z57" s="26"/>
      <c r="AA57" s="1">
        <f t="shared" si="4"/>
        <v>0</v>
      </c>
      <c r="AB57" s="28"/>
      <c r="AC57" s="26"/>
      <c r="AD57" s="26"/>
      <c r="AE57" s="26"/>
      <c r="AF57" s="15"/>
      <c r="AG57" s="15">
        <v>5.0</v>
      </c>
      <c r="AH57" s="15"/>
      <c r="AI57" s="15"/>
      <c r="AJ57" s="15"/>
      <c r="AK57" s="15"/>
      <c r="AL57" s="15"/>
      <c r="AM57" s="43"/>
      <c r="AN57" s="15"/>
      <c r="AO57" s="15"/>
      <c r="AP57" s="15"/>
      <c r="AQ57" s="15"/>
      <c r="AR57" s="15"/>
      <c r="AS57" s="15"/>
      <c r="AT57" s="15"/>
      <c r="AU57" s="26"/>
      <c r="AV57" s="26"/>
      <c r="AW57" s="15"/>
      <c r="AX57" s="28"/>
      <c r="AY57" s="28"/>
      <c r="AZ57" s="15"/>
      <c r="BA57" s="26"/>
      <c r="BB57" s="26"/>
      <c r="BC57" s="26"/>
      <c r="BD57" s="26"/>
      <c r="BE57" s="26"/>
    </row>
    <row r="58">
      <c r="A58" s="6"/>
      <c r="B58" s="6"/>
      <c r="C58" s="12"/>
      <c r="D58" s="12"/>
      <c r="E58" s="12"/>
      <c r="F58" s="12"/>
      <c r="G58" s="6"/>
      <c r="H58" s="12"/>
      <c r="I58" s="12"/>
      <c r="J58" s="12"/>
      <c r="K58" s="12"/>
      <c r="L58" s="12"/>
      <c r="M58" s="6"/>
      <c r="N58" s="6"/>
      <c r="O58" s="12"/>
      <c r="P58" s="12"/>
      <c r="Q58" s="6"/>
      <c r="R58" s="6"/>
      <c r="S58" s="12"/>
      <c r="T58" s="12"/>
      <c r="U58" s="12"/>
      <c r="V58" s="12"/>
      <c r="W58" s="8"/>
      <c r="X58" s="8"/>
      <c r="Y58" s="8"/>
      <c r="Z58" s="6"/>
      <c r="AA58" s="6"/>
      <c r="AB58" s="8"/>
      <c r="AC58" s="6"/>
      <c r="AD58" s="6"/>
      <c r="AE58" s="6"/>
      <c r="AF58" s="12"/>
      <c r="AG58" s="12"/>
      <c r="AH58" s="12"/>
      <c r="AI58" s="12"/>
      <c r="AJ58" s="12"/>
      <c r="AK58" s="12"/>
      <c r="AL58" s="12"/>
      <c r="AM58" s="41"/>
      <c r="AN58" s="12"/>
      <c r="AO58" s="12"/>
      <c r="AP58" s="12"/>
      <c r="AQ58" s="12"/>
      <c r="AR58" s="12"/>
      <c r="AS58" s="12"/>
      <c r="AT58" s="12"/>
      <c r="AU58" s="6"/>
      <c r="AV58" s="6"/>
      <c r="AW58" s="7"/>
      <c r="AX58" s="7"/>
      <c r="AY58" s="7"/>
      <c r="AZ58" s="7"/>
      <c r="BA58" s="12"/>
      <c r="BB58" s="12"/>
      <c r="BC58" s="7"/>
      <c r="BD58" s="7"/>
      <c r="BE58" s="7"/>
    </row>
    <row r="59">
      <c r="A59" s="9"/>
      <c r="B59" s="10" t="s">
        <v>81</v>
      </c>
      <c r="C59" s="11" t="s">
        <v>82</v>
      </c>
      <c r="D59" s="11" t="s">
        <v>27</v>
      </c>
      <c r="E59" s="11" t="s">
        <v>30</v>
      </c>
      <c r="F59" s="1" t="s">
        <v>32</v>
      </c>
      <c r="G59" s="10" t="s">
        <v>34</v>
      </c>
      <c r="H59" s="1" t="s">
        <v>36</v>
      </c>
      <c r="I59" s="1" t="s">
        <v>37</v>
      </c>
      <c r="J59" s="1" t="s">
        <v>38</v>
      </c>
      <c r="K59" s="1" t="s">
        <v>39</v>
      </c>
      <c r="L59" s="1" t="s">
        <v>40</v>
      </c>
      <c r="M59" s="10" t="s">
        <v>83</v>
      </c>
      <c r="N59" s="10" t="s">
        <v>84</v>
      </c>
      <c r="O59" s="11" t="s">
        <v>85</v>
      </c>
      <c r="P59" s="11" t="s">
        <v>86</v>
      </c>
      <c r="Q59" s="1" t="s">
        <v>87</v>
      </c>
      <c r="R59" s="1" t="s">
        <v>88</v>
      </c>
      <c r="S59" s="11" t="s">
        <v>89</v>
      </c>
      <c r="T59" s="11" t="s">
        <v>33</v>
      </c>
      <c r="U59" s="11" t="s">
        <v>90</v>
      </c>
      <c r="V59" s="11" t="s">
        <v>91</v>
      </c>
      <c r="W59" s="21" t="s">
        <v>92</v>
      </c>
      <c r="X59" s="21" t="s">
        <v>93</v>
      </c>
      <c r="Y59" s="21" t="s">
        <v>94</v>
      </c>
      <c r="Z59" s="1" t="s">
        <v>95</v>
      </c>
      <c r="AA59" s="1" t="s">
        <v>96</v>
      </c>
      <c r="AB59" s="21" t="s">
        <v>97</v>
      </c>
      <c r="AC59" s="1" t="s">
        <v>42</v>
      </c>
      <c r="AD59" s="1" t="s">
        <v>43</v>
      </c>
      <c r="AE59" s="1" t="s">
        <v>98</v>
      </c>
      <c r="AF59" s="11" t="s">
        <v>99</v>
      </c>
      <c r="AG59" s="11" t="s">
        <v>68</v>
      </c>
      <c r="AH59" s="11" t="s">
        <v>62</v>
      </c>
      <c r="AI59" s="11" t="s">
        <v>100</v>
      </c>
      <c r="AJ59" s="11" t="s">
        <v>101</v>
      </c>
      <c r="AK59" s="11" t="s">
        <v>102</v>
      </c>
      <c r="AL59" s="11" t="s">
        <v>103</v>
      </c>
      <c r="AM59" s="42" t="s">
        <v>104</v>
      </c>
      <c r="AN59" s="11" t="s">
        <v>71</v>
      </c>
      <c r="AO59" s="11" t="s">
        <v>105</v>
      </c>
      <c r="AP59" s="11" t="s">
        <v>106</v>
      </c>
      <c r="AQ59" s="11" t="s">
        <v>107</v>
      </c>
      <c r="AR59" s="11" t="s">
        <v>108</v>
      </c>
      <c r="AS59" s="11" t="s">
        <v>109</v>
      </c>
      <c r="AT59" s="11" t="s">
        <v>110</v>
      </c>
      <c r="AU59" s="1" t="s">
        <v>111</v>
      </c>
      <c r="AV59" s="31" t="s">
        <v>130</v>
      </c>
      <c r="AW59" s="23" t="s">
        <v>113</v>
      </c>
      <c r="AX59" s="23" t="s">
        <v>114</v>
      </c>
      <c r="AY59" s="37" t="s">
        <v>115</v>
      </c>
      <c r="AZ59" s="7"/>
      <c r="BA59" s="12"/>
      <c r="BB59" s="12"/>
      <c r="BC59" s="7"/>
      <c r="BD59" s="7"/>
      <c r="BE59" s="7"/>
    </row>
    <row r="60">
      <c r="A60" s="9" t="s">
        <v>131</v>
      </c>
      <c r="B60" s="33" t="s">
        <v>132</v>
      </c>
      <c r="C60" s="27">
        <v>132.0</v>
      </c>
      <c r="D60" s="27">
        <v>66.0</v>
      </c>
      <c r="E60" s="27">
        <v>65.0</v>
      </c>
      <c r="F60" s="27">
        <v>28.0</v>
      </c>
      <c r="G60" s="33">
        <v>29.0</v>
      </c>
      <c r="H60" s="27">
        <v>28.0</v>
      </c>
      <c r="I60" s="27">
        <v>28.0</v>
      </c>
      <c r="J60" s="27">
        <v>34.0</v>
      </c>
      <c r="K60" s="27">
        <v>35.0</v>
      </c>
      <c r="L60" s="27">
        <v>30.0</v>
      </c>
      <c r="M60" s="33">
        <v>61.0</v>
      </c>
      <c r="N60" s="33">
        <v>61.0</v>
      </c>
      <c r="O60" s="15"/>
      <c r="P60" s="15"/>
      <c r="Q60" s="25">
        <v>61.0</v>
      </c>
      <c r="R60" s="25">
        <v>51.0</v>
      </c>
      <c r="S60" s="15"/>
      <c r="T60" s="27">
        <v>88.0</v>
      </c>
      <c r="U60" s="27">
        <v>125.0</v>
      </c>
      <c r="V60" s="27">
        <v>10.0</v>
      </c>
      <c r="W60" s="28"/>
      <c r="X60" s="28"/>
      <c r="Y60" s="28"/>
      <c r="Z60" s="25">
        <v>8.0</v>
      </c>
      <c r="AA60" s="1">
        <f t="shared" ref="AA60:AA72" si="5">Z60/1024*1000</f>
        <v>7.8125</v>
      </c>
      <c r="AB60" s="28"/>
      <c r="AC60" s="26"/>
      <c r="AD60" s="26"/>
      <c r="AE60" s="26"/>
      <c r="AF60" s="15"/>
      <c r="AG60" s="15"/>
      <c r="AH60" s="15"/>
      <c r="AI60" s="15"/>
      <c r="AJ60" s="15"/>
      <c r="AK60" s="15"/>
      <c r="AL60" s="15"/>
      <c r="AM60" s="43"/>
      <c r="AN60" s="15"/>
      <c r="AO60" s="15"/>
      <c r="AP60" s="15"/>
      <c r="AQ60" s="15"/>
      <c r="AR60" s="15"/>
      <c r="AS60" s="15"/>
      <c r="AT60" s="15"/>
      <c r="AU60" s="26"/>
      <c r="AV60" s="34"/>
      <c r="AW60" s="27">
        <v>12.0</v>
      </c>
      <c r="AX60" s="27" t="s">
        <v>133</v>
      </c>
      <c r="AY60" s="35"/>
      <c r="AZ60" s="36"/>
      <c r="BA60" s="7"/>
      <c r="BB60" s="12"/>
      <c r="BC60" s="8"/>
      <c r="BD60" s="12"/>
      <c r="BE60" s="7"/>
    </row>
    <row r="61">
      <c r="A61" s="9" t="s">
        <v>134</v>
      </c>
      <c r="B61" s="33" t="s">
        <v>193</v>
      </c>
      <c r="C61" s="15"/>
      <c r="D61" s="15"/>
      <c r="E61" s="15"/>
      <c r="F61" s="27">
        <v>10.0</v>
      </c>
      <c r="G61" s="14"/>
      <c r="H61" s="15"/>
      <c r="I61" s="15"/>
      <c r="J61" s="15"/>
      <c r="K61" s="15"/>
      <c r="L61" s="15"/>
      <c r="M61" s="14"/>
      <c r="N61" s="33">
        <v>30.0</v>
      </c>
      <c r="O61" s="15"/>
      <c r="P61" s="27">
        <v>30.0</v>
      </c>
      <c r="Q61" s="26"/>
      <c r="R61" s="26"/>
      <c r="S61" s="15"/>
      <c r="T61" s="15"/>
      <c r="U61" s="15"/>
      <c r="V61" s="15"/>
      <c r="W61" s="28"/>
      <c r="X61" s="28"/>
      <c r="Y61" s="28"/>
      <c r="Z61" s="26"/>
      <c r="AA61" s="1">
        <f t="shared" si="5"/>
        <v>0</v>
      </c>
      <c r="AB61" s="28"/>
      <c r="AC61" s="26"/>
      <c r="AD61" s="26"/>
      <c r="AE61" s="26"/>
      <c r="AF61" s="15"/>
      <c r="AG61" s="15"/>
      <c r="AH61" s="15"/>
      <c r="AI61" s="15"/>
      <c r="AJ61" s="15"/>
      <c r="AK61" s="15"/>
      <c r="AL61" s="15"/>
      <c r="AM61" s="43"/>
      <c r="AN61" s="15"/>
      <c r="AO61" s="15"/>
      <c r="AP61" s="15"/>
      <c r="AQ61" s="15"/>
      <c r="AR61" s="15"/>
      <c r="AS61" s="15"/>
      <c r="AT61" s="15"/>
      <c r="AU61" s="26"/>
      <c r="AV61" s="34"/>
      <c r="AW61" s="15"/>
      <c r="AX61" s="27" t="s">
        <v>194</v>
      </c>
      <c r="AY61" s="26"/>
      <c r="AZ61" s="7"/>
      <c r="BA61" s="12"/>
      <c r="BB61" s="12"/>
      <c r="BC61" s="7"/>
      <c r="BD61" s="7"/>
      <c r="BE61" s="7"/>
    </row>
    <row r="62">
      <c r="A62" s="9" t="s">
        <v>136</v>
      </c>
      <c r="B62" s="33" t="s">
        <v>195</v>
      </c>
      <c r="C62" s="15"/>
      <c r="D62" s="15"/>
      <c r="E62" s="15"/>
      <c r="F62" s="15"/>
      <c r="G62" s="14"/>
      <c r="H62" s="15"/>
      <c r="I62" s="15"/>
      <c r="J62" s="15"/>
      <c r="K62" s="15"/>
      <c r="L62" s="15"/>
      <c r="M62" s="26"/>
      <c r="N62" s="26"/>
      <c r="O62" s="15"/>
      <c r="P62" s="15"/>
      <c r="Q62" s="14"/>
      <c r="R62" s="26"/>
      <c r="S62" s="15"/>
      <c r="T62" s="15"/>
      <c r="U62" s="15"/>
      <c r="V62" s="15"/>
      <c r="W62" s="28"/>
      <c r="X62" s="28"/>
      <c r="Y62" s="28"/>
      <c r="Z62" s="26"/>
      <c r="AA62" s="1">
        <f t="shared" si="5"/>
        <v>0</v>
      </c>
      <c r="AB62" s="28"/>
      <c r="AC62" s="26"/>
      <c r="AD62" s="26"/>
      <c r="AE62" s="26"/>
      <c r="AF62" s="15"/>
      <c r="AG62" s="15"/>
      <c r="AH62" s="26"/>
      <c r="AI62" s="15"/>
      <c r="AJ62" s="15"/>
      <c r="AK62" s="15"/>
      <c r="AL62" s="15"/>
      <c r="AM62" s="43"/>
      <c r="AN62" s="15"/>
      <c r="AO62" s="15"/>
      <c r="AP62" s="15"/>
      <c r="AQ62" s="15"/>
      <c r="AR62" s="15"/>
      <c r="AS62" s="15"/>
      <c r="AT62" s="15"/>
      <c r="AU62" s="26"/>
      <c r="AV62" s="34"/>
      <c r="AW62" s="27">
        <v>2.0</v>
      </c>
      <c r="AX62" s="15"/>
      <c r="AY62" s="26"/>
      <c r="AZ62" s="7"/>
      <c r="BA62" s="12"/>
      <c r="BB62" s="12"/>
      <c r="BC62" s="7"/>
      <c r="BD62" s="7"/>
      <c r="BE62" s="7"/>
    </row>
    <row r="63">
      <c r="A63" s="9" t="s">
        <v>138</v>
      </c>
      <c r="B63" s="33" t="s">
        <v>196</v>
      </c>
      <c r="C63" s="15"/>
      <c r="D63" s="15"/>
      <c r="E63" s="15"/>
      <c r="F63" s="15"/>
      <c r="G63" s="14"/>
      <c r="H63" s="15"/>
      <c r="I63" s="15"/>
      <c r="J63" s="15"/>
      <c r="K63" s="15"/>
      <c r="L63" s="15"/>
      <c r="M63" s="26"/>
      <c r="N63" s="26"/>
      <c r="O63" s="15"/>
      <c r="P63" s="27">
        <v>4.0</v>
      </c>
      <c r="Q63" s="14"/>
      <c r="R63" s="26"/>
      <c r="S63" s="15"/>
      <c r="T63" s="15"/>
      <c r="U63" s="15"/>
      <c r="V63" s="15"/>
      <c r="W63" s="28"/>
      <c r="X63" s="28"/>
      <c r="Y63" s="28"/>
      <c r="Z63" s="26"/>
      <c r="AA63" s="1">
        <f t="shared" si="5"/>
        <v>0</v>
      </c>
      <c r="AB63" s="28"/>
      <c r="AC63" s="26"/>
      <c r="AD63" s="26"/>
      <c r="AE63" s="26"/>
      <c r="AF63" s="15"/>
      <c r="AG63" s="15"/>
      <c r="AH63" s="26"/>
      <c r="AI63" s="15"/>
      <c r="AJ63" s="15"/>
      <c r="AK63" s="15"/>
      <c r="AL63" s="15"/>
      <c r="AM63" s="43"/>
      <c r="AN63" s="15"/>
      <c r="AO63" s="15"/>
      <c r="AP63" s="15"/>
      <c r="AQ63" s="15"/>
      <c r="AR63" s="15"/>
      <c r="AS63" s="15"/>
      <c r="AT63" s="15"/>
      <c r="AU63" s="26"/>
      <c r="AV63" s="34"/>
      <c r="AW63" s="15"/>
      <c r="AX63" s="27" t="s">
        <v>197</v>
      </c>
      <c r="AY63" s="26"/>
      <c r="AZ63" s="7"/>
      <c r="BA63" s="12"/>
      <c r="BB63" s="12"/>
      <c r="BC63" s="7"/>
      <c r="BD63" s="7"/>
      <c r="BE63" s="7"/>
    </row>
    <row r="64">
      <c r="A64" s="9" t="s">
        <v>140</v>
      </c>
      <c r="B64" s="33" t="s">
        <v>198</v>
      </c>
      <c r="C64" s="27">
        <v>189.0</v>
      </c>
      <c r="D64" s="27">
        <v>136.0</v>
      </c>
      <c r="E64" s="27">
        <v>88.0</v>
      </c>
      <c r="F64" s="27">
        <v>35.0</v>
      </c>
      <c r="G64" s="33">
        <v>24.0</v>
      </c>
      <c r="H64" s="27">
        <v>35.0</v>
      </c>
      <c r="I64" s="27">
        <v>33.0</v>
      </c>
      <c r="J64" s="27">
        <v>42.0</v>
      </c>
      <c r="K64" s="27">
        <v>37.0</v>
      </c>
      <c r="L64" s="27">
        <v>35.0</v>
      </c>
      <c r="M64" s="25">
        <v>40.0</v>
      </c>
      <c r="N64" s="25">
        <v>55.0</v>
      </c>
      <c r="O64" s="27">
        <v>40.0</v>
      </c>
      <c r="P64" s="27">
        <v>55.0</v>
      </c>
      <c r="Q64" s="33">
        <v>40.0</v>
      </c>
      <c r="R64" s="25">
        <v>30.0</v>
      </c>
      <c r="S64" s="15"/>
      <c r="T64" s="27">
        <v>102.0</v>
      </c>
      <c r="U64" s="27">
        <v>139.0</v>
      </c>
      <c r="V64" s="27">
        <v>8.0</v>
      </c>
      <c r="W64" s="28"/>
      <c r="X64" s="28"/>
      <c r="Y64" s="28"/>
      <c r="Z64" s="25">
        <v>3.0</v>
      </c>
      <c r="AA64" s="1">
        <f t="shared" si="5"/>
        <v>2.9296875</v>
      </c>
      <c r="AB64" s="29"/>
      <c r="AC64" s="25">
        <v>3.0</v>
      </c>
      <c r="AD64" s="26"/>
      <c r="AE64" s="26"/>
      <c r="AF64" s="15"/>
      <c r="AG64" s="15"/>
      <c r="AH64" s="26"/>
      <c r="AI64" s="15"/>
      <c r="AJ64" s="15"/>
      <c r="AK64" s="15"/>
      <c r="AL64" s="27">
        <v>7.0</v>
      </c>
      <c r="AM64" s="44">
        <v>7.0</v>
      </c>
      <c r="AN64" s="15"/>
      <c r="AO64" s="15"/>
      <c r="AP64" s="15"/>
      <c r="AQ64" s="15"/>
      <c r="AR64" s="15"/>
      <c r="AS64" s="15"/>
      <c r="AT64" s="27">
        <v>9.0</v>
      </c>
      <c r="AU64" s="26"/>
      <c r="AV64" s="26"/>
      <c r="AW64" s="27">
        <v>10.0</v>
      </c>
      <c r="AX64" s="15"/>
      <c r="AY64" s="26"/>
      <c r="AZ64" s="7"/>
      <c r="BA64" s="12"/>
      <c r="BB64" s="12"/>
      <c r="BC64" s="7"/>
      <c r="BD64" s="7"/>
      <c r="BE64" s="7"/>
    </row>
    <row r="65">
      <c r="A65" s="9" t="s">
        <v>142</v>
      </c>
      <c r="B65" s="33" t="s">
        <v>199</v>
      </c>
      <c r="C65" s="27">
        <v>142.0</v>
      </c>
      <c r="D65" s="27">
        <v>91.0</v>
      </c>
      <c r="E65" s="27">
        <v>73.0</v>
      </c>
      <c r="F65" s="27">
        <v>17.0</v>
      </c>
      <c r="G65" s="33">
        <v>42.0</v>
      </c>
      <c r="H65" s="27">
        <v>39.0</v>
      </c>
      <c r="I65" s="27">
        <v>12.0</v>
      </c>
      <c r="J65" s="27">
        <v>28.0</v>
      </c>
      <c r="K65" s="27">
        <v>40.0</v>
      </c>
      <c r="L65" s="27">
        <v>24.0</v>
      </c>
      <c r="M65" s="25">
        <v>40.0</v>
      </c>
      <c r="N65" s="25">
        <v>55.0</v>
      </c>
      <c r="O65" s="27">
        <v>40.0</v>
      </c>
      <c r="P65" s="27">
        <v>55.0</v>
      </c>
      <c r="Q65" s="33">
        <v>40.0</v>
      </c>
      <c r="R65" s="25">
        <v>30.0</v>
      </c>
      <c r="S65" s="15"/>
      <c r="T65" s="27">
        <v>80.0</v>
      </c>
      <c r="U65" s="27">
        <v>112.0</v>
      </c>
      <c r="V65" s="27">
        <v>4.0</v>
      </c>
      <c r="W65" s="28"/>
      <c r="X65" s="28"/>
      <c r="Y65" s="28"/>
      <c r="Z65" s="25">
        <v>3.0</v>
      </c>
      <c r="AA65" s="1">
        <f t="shared" si="5"/>
        <v>2.9296875</v>
      </c>
      <c r="AB65" s="28"/>
      <c r="AC65" s="25">
        <v>2.0</v>
      </c>
      <c r="AD65" s="26"/>
      <c r="AE65" s="26"/>
      <c r="AF65" s="15"/>
      <c r="AG65" s="26"/>
      <c r="AH65" s="26"/>
      <c r="AI65" s="15"/>
      <c r="AJ65" s="15"/>
      <c r="AK65" s="15"/>
      <c r="AL65" s="27">
        <v>5.0</v>
      </c>
      <c r="AM65" s="44">
        <v>5.0</v>
      </c>
      <c r="AN65" s="15"/>
      <c r="AO65" s="15"/>
      <c r="AP65" s="15"/>
      <c r="AQ65" s="15"/>
      <c r="AR65" s="15"/>
      <c r="AS65" s="15"/>
      <c r="AT65" s="27">
        <v>7.0</v>
      </c>
      <c r="AU65" s="26"/>
      <c r="AV65" s="26"/>
      <c r="AW65" s="27">
        <v>8.0</v>
      </c>
      <c r="AX65" s="15"/>
      <c r="AY65" s="26"/>
      <c r="AZ65" s="7"/>
      <c r="BA65" s="12"/>
      <c r="BB65" s="12"/>
      <c r="BC65" s="7"/>
      <c r="BD65" s="7"/>
      <c r="BE65" s="7"/>
    </row>
    <row r="66">
      <c r="A66" s="9" t="s">
        <v>144</v>
      </c>
      <c r="B66" s="33" t="s">
        <v>200</v>
      </c>
      <c r="C66" s="15"/>
      <c r="D66" s="15"/>
      <c r="E66" s="15"/>
      <c r="F66" s="15"/>
      <c r="G66" s="14"/>
      <c r="H66" s="15"/>
      <c r="I66" s="15"/>
      <c r="J66" s="15"/>
      <c r="K66" s="15"/>
      <c r="L66" s="15"/>
      <c r="M66" s="26"/>
      <c r="N66" s="26"/>
      <c r="O66" s="15"/>
      <c r="P66" s="15"/>
      <c r="Q66" s="14"/>
      <c r="R66" s="26"/>
      <c r="S66" s="15"/>
      <c r="T66" s="15"/>
      <c r="U66" s="15"/>
      <c r="V66" s="15"/>
      <c r="W66" s="28"/>
      <c r="X66" s="28"/>
      <c r="Y66" s="28"/>
      <c r="Z66" s="26"/>
      <c r="AA66" s="1">
        <f t="shared" si="5"/>
        <v>0</v>
      </c>
      <c r="AB66" s="28"/>
      <c r="AC66" s="26"/>
      <c r="AD66" s="26"/>
      <c r="AE66" s="26"/>
      <c r="AF66" s="15"/>
      <c r="AG66" s="27">
        <v>-10.0</v>
      </c>
      <c r="AH66" s="26"/>
      <c r="AI66" s="15"/>
      <c r="AJ66" s="15"/>
      <c r="AK66" s="15"/>
      <c r="AL66" s="15"/>
      <c r="AM66" s="43"/>
      <c r="AN66" s="15"/>
      <c r="AO66" s="15"/>
      <c r="AP66" s="15"/>
      <c r="AQ66" s="15"/>
      <c r="AR66" s="15"/>
      <c r="AS66" s="15"/>
      <c r="AT66" s="15"/>
      <c r="AU66" s="26"/>
      <c r="AV66" s="26"/>
      <c r="AW66" s="27">
        <v>5.0</v>
      </c>
      <c r="AX66" s="27"/>
      <c r="AY66" s="26"/>
      <c r="AZ66" s="7"/>
      <c r="BA66" s="12"/>
      <c r="BB66" s="12"/>
      <c r="BC66" s="7"/>
      <c r="BD66" s="7"/>
      <c r="BE66" s="7"/>
    </row>
    <row r="67">
      <c r="A67" s="9" t="s">
        <v>146</v>
      </c>
      <c r="B67" s="33" t="s">
        <v>201</v>
      </c>
      <c r="C67" s="15"/>
      <c r="D67" s="15"/>
      <c r="E67" s="15"/>
      <c r="F67" s="15"/>
      <c r="G67" s="14"/>
      <c r="H67" s="15"/>
      <c r="I67" s="15"/>
      <c r="J67" s="15"/>
      <c r="K67" s="15"/>
      <c r="L67" s="15"/>
      <c r="M67" s="26"/>
      <c r="N67" s="26"/>
      <c r="O67" s="15"/>
      <c r="P67" s="15"/>
      <c r="Q67" s="14"/>
      <c r="R67" s="26"/>
      <c r="S67" s="15"/>
      <c r="T67" s="15"/>
      <c r="U67" s="15"/>
      <c r="V67" s="15"/>
      <c r="W67" s="28"/>
      <c r="X67" s="28"/>
      <c r="Y67" s="28"/>
      <c r="Z67" s="26"/>
      <c r="AA67" s="1">
        <f t="shared" si="5"/>
        <v>0</v>
      </c>
      <c r="AB67" s="28"/>
      <c r="AC67" s="26"/>
      <c r="AD67" s="26"/>
      <c r="AE67" s="26"/>
      <c r="AF67" s="15"/>
      <c r="AG67" s="15"/>
      <c r="AH67" s="26"/>
      <c r="AI67" s="15"/>
      <c r="AJ67" s="15"/>
      <c r="AK67" s="15"/>
      <c r="AL67" s="15"/>
      <c r="AM67" s="43"/>
      <c r="AN67" s="15"/>
      <c r="AO67" s="15"/>
      <c r="AP67" s="15"/>
      <c r="AQ67" s="15"/>
      <c r="AR67" s="15"/>
      <c r="AS67" s="15"/>
      <c r="AT67" s="15"/>
      <c r="AU67" s="26"/>
      <c r="AV67" s="26"/>
      <c r="AW67" s="27">
        <v>10.0</v>
      </c>
      <c r="AX67" s="27" t="s">
        <v>202</v>
      </c>
      <c r="AY67" s="26"/>
      <c r="AZ67" s="7"/>
      <c r="BA67" s="12"/>
      <c r="BB67" s="12"/>
      <c r="BC67" s="7"/>
      <c r="BD67" s="7"/>
      <c r="BE67" s="7"/>
    </row>
    <row r="68">
      <c r="A68" s="9" t="s">
        <v>149</v>
      </c>
      <c r="B68" s="14" t="s">
        <v>185</v>
      </c>
      <c r="C68" s="15">
        <v>16.0</v>
      </c>
      <c r="D68" s="15"/>
      <c r="E68" s="15"/>
      <c r="F68" s="27">
        <v>30.0</v>
      </c>
      <c r="G68" s="14"/>
      <c r="H68" s="15"/>
      <c r="I68" s="15"/>
      <c r="J68" s="15"/>
      <c r="K68" s="15"/>
      <c r="L68" s="15"/>
      <c r="M68" s="26">
        <v>20.0</v>
      </c>
      <c r="N68" s="26">
        <v>20.0</v>
      </c>
      <c r="O68" s="15"/>
      <c r="P68" s="15"/>
      <c r="Q68" s="14"/>
      <c r="R68" s="26"/>
      <c r="S68" s="15"/>
      <c r="T68" s="15"/>
      <c r="U68" s="15"/>
      <c r="V68" s="15"/>
      <c r="W68" s="28"/>
      <c r="X68" s="28"/>
      <c r="Y68" s="28"/>
      <c r="Z68" s="26"/>
      <c r="AA68" s="1">
        <f t="shared" si="5"/>
        <v>0</v>
      </c>
      <c r="AB68" s="28"/>
      <c r="AC68" s="26"/>
      <c r="AD68" s="26"/>
      <c r="AE68" s="26"/>
      <c r="AF68" s="15"/>
      <c r="AG68" s="15"/>
      <c r="AH68" s="26"/>
      <c r="AI68" s="15"/>
      <c r="AJ68" s="15"/>
      <c r="AK68" s="15"/>
      <c r="AL68" s="15"/>
      <c r="AM68" s="30"/>
      <c r="AN68" s="15"/>
      <c r="AO68" s="15"/>
      <c r="AP68" s="15"/>
      <c r="AQ68" s="15"/>
      <c r="AR68" s="15"/>
      <c r="AS68" s="15"/>
      <c r="AT68" s="15">
        <v>5.0</v>
      </c>
      <c r="AU68" s="26"/>
      <c r="AV68" s="26"/>
      <c r="AW68" s="27">
        <v>10.0</v>
      </c>
      <c r="AX68" s="27" t="s">
        <v>151</v>
      </c>
      <c r="AY68" s="27" t="s">
        <v>152</v>
      </c>
      <c r="AZ68" s="7"/>
      <c r="BA68" s="12"/>
      <c r="BB68" s="12"/>
      <c r="BC68" s="7"/>
      <c r="BD68" s="7"/>
      <c r="BE68" s="7"/>
    </row>
    <row r="69">
      <c r="A69" s="9" t="s">
        <v>153</v>
      </c>
      <c r="B69" s="33" t="s">
        <v>203</v>
      </c>
      <c r="C69" s="15"/>
      <c r="D69" s="15"/>
      <c r="E69" s="15"/>
      <c r="F69" s="27">
        <v>15.0</v>
      </c>
      <c r="G69" s="14"/>
      <c r="H69" s="15"/>
      <c r="I69" s="15"/>
      <c r="J69" s="15"/>
      <c r="K69" s="15"/>
      <c r="L69" s="15"/>
      <c r="M69" s="26"/>
      <c r="N69" s="25">
        <v>15.0</v>
      </c>
      <c r="O69" s="15"/>
      <c r="P69" s="15"/>
      <c r="Q69" s="14"/>
      <c r="R69" s="26"/>
      <c r="S69" s="15"/>
      <c r="T69" s="15"/>
      <c r="U69" s="15"/>
      <c r="V69" s="15"/>
      <c r="W69" s="28"/>
      <c r="X69" s="28"/>
      <c r="Y69" s="28"/>
      <c r="Z69" s="25">
        <v>9.0</v>
      </c>
      <c r="AA69" s="1">
        <f t="shared" si="5"/>
        <v>8.7890625</v>
      </c>
      <c r="AB69" s="28"/>
      <c r="AC69" s="25">
        <v>5.0</v>
      </c>
      <c r="AD69" s="26"/>
      <c r="AE69" s="26"/>
      <c r="AF69" s="15"/>
      <c r="AG69" s="15"/>
      <c r="AH69" s="26"/>
      <c r="AI69" s="15"/>
      <c r="AJ69" s="15"/>
      <c r="AK69" s="15"/>
      <c r="AL69" s="15"/>
      <c r="AM69" s="43"/>
      <c r="AN69" s="15"/>
      <c r="AO69" s="15"/>
      <c r="AP69" s="15"/>
      <c r="AQ69" s="15"/>
      <c r="AR69" s="15"/>
      <c r="AS69" s="15"/>
      <c r="AT69" s="15"/>
      <c r="AU69" s="26"/>
      <c r="AV69" s="26"/>
      <c r="AW69" s="15"/>
      <c r="AX69" s="15"/>
      <c r="AY69" s="26"/>
      <c r="AZ69" s="7"/>
      <c r="BA69" s="12"/>
      <c r="BB69" s="12"/>
      <c r="BC69" s="7"/>
      <c r="BD69" s="7"/>
      <c r="BE69" s="7"/>
    </row>
    <row r="70">
      <c r="A70" s="9" t="s">
        <v>155</v>
      </c>
      <c r="B70" s="33" t="s">
        <v>204</v>
      </c>
      <c r="C70" s="27">
        <v>169.0</v>
      </c>
      <c r="D70" s="27">
        <v>114.0</v>
      </c>
      <c r="E70" s="27">
        <v>59.0</v>
      </c>
      <c r="F70" s="27">
        <v>43.0</v>
      </c>
      <c r="G70" s="33"/>
      <c r="H70" s="27">
        <v>30.0</v>
      </c>
      <c r="I70" s="27">
        <v>34.0</v>
      </c>
      <c r="J70" s="27">
        <v>44.0</v>
      </c>
      <c r="K70" s="27">
        <v>32.0</v>
      </c>
      <c r="L70" s="27">
        <v>24.0</v>
      </c>
      <c r="M70" s="25">
        <v>40.0</v>
      </c>
      <c r="N70" s="25">
        <v>55.0</v>
      </c>
      <c r="O70" s="27">
        <v>40.0</v>
      </c>
      <c r="P70" s="27">
        <v>55.0</v>
      </c>
      <c r="Q70" s="33">
        <v>40.0</v>
      </c>
      <c r="R70" s="25">
        <v>30.0</v>
      </c>
      <c r="S70" s="15"/>
      <c r="T70" s="27">
        <v>85.0</v>
      </c>
      <c r="U70" s="27">
        <v>150.0</v>
      </c>
      <c r="V70" s="27">
        <v>7.0</v>
      </c>
      <c r="W70" s="28"/>
      <c r="X70" s="28"/>
      <c r="Y70" s="29"/>
      <c r="Z70" s="25">
        <v>5.0</v>
      </c>
      <c r="AA70" s="1">
        <f t="shared" si="5"/>
        <v>4.8828125</v>
      </c>
      <c r="AB70" s="28"/>
      <c r="AC70" s="25">
        <v>3.0</v>
      </c>
      <c r="AD70" s="26"/>
      <c r="AE70" s="26"/>
      <c r="AF70" s="15"/>
      <c r="AG70" s="15"/>
      <c r="AH70" s="26"/>
      <c r="AI70" s="15"/>
      <c r="AJ70" s="15"/>
      <c r="AK70" s="15"/>
      <c r="AL70" s="27">
        <v>6.0</v>
      </c>
      <c r="AM70" s="44">
        <v>6.0</v>
      </c>
      <c r="AN70" s="15"/>
      <c r="AO70" s="15"/>
      <c r="AP70" s="15"/>
      <c r="AQ70" s="15"/>
      <c r="AR70" s="15"/>
      <c r="AS70" s="15"/>
      <c r="AT70" s="27">
        <v>8.0</v>
      </c>
      <c r="AU70" s="26"/>
      <c r="AV70" s="26"/>
      <c r="AW70" s="27">
        <v>9.0</v>
      </c>
      <c r="AX70" s="27"/>
      <c r="AY70" s="26"/>
      <c r="AZ70" s="7"/>
      <c r="BA70" s="12"/>
      <c r="BB70" s="12"/>
      <c r="BC70" s="7"/>
      <c r="BD70" s="7"/>
      <c r="BE70" s="7"/>
    </row>
    <row r="71">
      <c r="A71" s="9" t="s">
        <v>158</v>
      </c>
      <c r="B71" s="33" t="s">
        <v>205</v>
      </c>
      <c r="C71" s="27">
        <v>122.0</v>
      </c>
      <c r="D71" s="27">
        <v>68.0</v>
      </c>
      <c r="E71" s="27">
        <v>44.0</v>
      </c>
      <c r="F71" s="27">
        <v>23.0</v>
      </c>
      <c r="G71" s="33">
        <v>26.0</v>
      </c>
      <c r="H71" s="27">
        <v>24.0</v>
      </c>
      <c r="I71" s="27">
        <v>46.0</v>
      </c>
      <c r="J71" s="27">
        <v>25.0</v>
      </c>
      <c r="K71" s="27">
        <v>26.0</v>
      </c>
      <c r="L71" s="27">
        <v>38.0</v>
      </c>
      <c r="M71" s="25">
        <v>40.0</v>
      </c>
      <c r="N71" s="25">
        <v>55.0</v>
      </c>
      <c r="O71" s="27">
        <v>40.0</v>
      </c>
      <c r="P71" s="27">
        <v>55.0</v>
      </c>
      <c r="Q71" s="33">
        <v>40.0</v>
      </c>
      <c r="R71" s="25">
        <v>30.0</v>
      </c>
      <c r="S71" s="15"/>
      <c r="T71" s="27">
        <v>119.0</v>
      </c>
      <c r="U71" s="27">
        <v>150.0</v>
      </c>
      <c r="V71" s="27">
        <v>5.0</v>
      </c>
      <c r="W71" s="28"/>
      <c r="X71" s="28"/>
      <c r="Y71" s="28"/>
      <c r="Z71" s="25">
        <v>3.0</v>
      </c>
      <c r="AA71" s="1">
        <f t="shared" si="5"/>
        <v>2.9296875</v>
      </c>
      <c r="AB71" s="28"/>
      <c r="AC71" s="25">
        <v>2.0</v>
      </c>
      <c r="AD71" s="26"/>
      <c r="AE71" s="26"/>
      <c r="AF71" s="15"/>
      <c r="AG71" s="15"/>
      <c r="AH71" s="26"/>
      <c r="AI71" s="15"/>
      <c r="AJ71" s="15"/>
      <c r="AK71" s="15"/>
      <c r="AL71" s="27">
        <v>5.0</v>
      </c>
      <c r="AM71" s="44">
        <v>5.0</v>
      </c>
      <c r="AN71" s="15"/>
      <c r="AO71" s="15"/>
      <c r="AP71" s="15"/>
      <c r="AQ71" s="15"/>
      <c r="AR71" s="15"/>
      <c r="AS71" s="15"/>
      <c r="AT71" s="27">
        <v>7.0</v>
      </c>
      <c r="AU71" s="26"/>
      <c r="AV71" s="26"/>
      <c r="AW71" s="27">
        <v>9.0</v>
      </c>
      <c r="AX71" s="27"/>
      <c r="AY71" s="26"/>
      <c r="AZ71" s="7"/>
      <c r="BA71" s="12"/>
      <c r="BB71" s="12"/>
      <c r="BC71" s="7"/>
      <c r="BD71" s="7"/>
      <c r="BE71" s="7"/>
    </row>
    <row r="72">
      <c r="A72" s="9" t="s">
        <v>161</v>
      </c>
      <c r="B72" s="14"/>
      <c r="C72" s="15"/>
      <c r="D72" s="15"/>
      <c r="E72" s="15"/>
      <c r="F72" s="15"/>
      <c r="G72" s="14"/>
      <c r="H72" s="15"/>
      <c r="I72" s="15"/>
      <c r="J72" s="15"/>
      <c r="K72" s="15"/>
      <c r="L72" s="15"/>
      <c r="M72" s="26"/>
      <c r="N72" s="26"/>
      <c r="O72" s="15"/>
      <c r="P72" s="15"/>
      <c r="Q72" s="14"/>
      <c r="R72" s="26"/>
      <c r="S72" s="15"/>
      <c r="T72" s="15"/>
      <c r="U72" s="15"/>
      <c r="V72" s="15"/>
      <c r="W72" s="28"/>
      <c r="X72" s="28"/>
      <c r="Y72" s="28"/>
      <c r="Z72" s="26"/>
      <c r="AA72" s="1">
        <f t="shared" si="5"/>
        <v>0</v>
      </c>
      <c r="AB72" s="28"/>
      <c r="AC72" s="26"/>
      <c r="AD72" s="26"/>
      <c r="AE72" s="26"/>
      <c r="AF72" s="15"/>
      <c r="AG72" s="15"/>
      <c r="AH72" s="26"/>
      <c r="AI72" s="15"/>
      <c r="AJ72" s="15"/>
      <c r="AK72" s="15"/>
      <c r="AL72" s="15"/>
      <c r="AM72" s="43"/>
      <c r="AN72" s="15"/>
      <c r="AO72" s="15"/>
      <c r="AP72" s="15"/>
      <c r="AQ72" s="15"/>
      <c r="AR72" s="15"/>
      <c r="AS72" s="15"/>
      <c r="AT72" s="15"/>
      <c r="AU72" s="26"/>
      <c r="AV72" s="26"/>
      <c r="AW72" s="15"/>
      <c r="AX72" s="15"/>
      <c r="AY72" s="26"/>
      <c r="AZ72" s="7"/>
      <c r="BA72" s="12"/>
      <c r="BB72" s="12"/>
      <c r="BC72" s="7"/>
      <c r="BD72" s="7"/>
      <c r="BE72" s="7"/>
    </row>
    <row r="73">
      <c r="A73" s="9"/>
      <c r="B73" s="10"/>
      <c r="C73" s="10">
        <f t="shared" ref="C73:V73" si="6">SUM(C60:C72)+sum(C53:C57)</f>
        <v>770</v>
      </c>
      <c r="D73" s="10">
        <f t="shared" si="6"/>
        <v>475</v>
      </c>
      <c r="E73" s="10">
        <f t="shared" si="6"/>
        <v>329</v>
      </c>
      <c r="F73" s="10">
        <f t="shared" si="6"/>
        <v>223</v>
      </c>
      <c r="G73" s="10">
        <f t="shared" si="6"/>
        <v>128</v>
      </c>
      <c r="H73" s="10">
        <f t="shared" si="6"/>
        <v>163</v>
      </c>
      <c r="I73" s="10">
        <f t="shared" si="6"/>
        <v>153</v>
      </c>
      <c r="J73" s="10">
        <f t="shared" si="6"/>
        <v>173</v>
      </c>
      <c r="K73" s="10">
        <f t="shared" si="6"/>
        <v>170</v>
      </c>
      <c r="L73" s="10">
        <f t="shared" si="6"/>
        <v>151</v>
      </c>
      <c r="M73" s="10">
        <f t="shared" si="6"/>
        <v>298</v>
      </c>
      <c r="N73" s="10">
        <f t="shared" si="6"/>
        <v>449</v>
      </c>
      <c r="O73" s="10">
        <f t="shared" si="6"/>
        <v>160</v>
      </c>
      <c r="P73" s="10">
        <f t="shared" si="6"/>
        <v>254</v>
      </c>
      <c r="Q73" s="10">
        <f t="shared" si="6"/>
        <v>291</v>
      </c>
      <c r="R73" s="10">
        <f t="shared" si="6"/>
        <v>171</v>
      </c>
      <c r="S73" s="10">
        <f t="shared" si="6"/>
        <v>186</v>
      </c>
      <c r="T73" s="10">
        <f t="shared" si="6"/>
        <v>474</v>
      </c>
      <c r="U73" s="10">
        <f t="shared" si="6"/>
        <v>676</v>
      </c>
      <c r="V73" s="10">
        <f t="shared" si="6"/>
        <v>34</v>
      </c>
      <c r="W73" s="40"/>
      <c r="X73" s="40"/>
      <c r="Y73" s="10">
        <f>SUM(Y60:Y72)+sum(Y53:Y57)</f>
        <v>0</v>
      </c>
      <c r="Z73" s="10"/>
      <c r="AA73" s="10">
        <f>min(SUM(AA60:AA72)+sum(AA53:AA57),256/1024*100)</f>
        <v>25</v>
      </c>
      <c r="AB73" s="10">
        <f t="shared" ref="AB73:AW73" si="7">SUM(AB60:AB72)+sum(AB53:AB57)</f>
        <v>0</v>
      </c>
      <c r="AC73" s="10">
        <f t="shared" si="7"/>
        <v>15</v>
      </c>
      <c r="AD73" s="10">
        <f t="shared" si="7"/>
        <v>0</v>
      </c>
      <c r="AE73" s="10">
        <f t="shared" si="7"/>
        <v>3</v>
      </c>
      <c r="AF73" s="10">
        <f t="shared" si="7"/>
        <v>0</v>
      </c>
      <c r="AG73" s="10">
        <f t="shared" si="7"/>
        <v>-5</v>
      </c>
      <c r="AH73" s="10">
        <f t="shared" si="7"/>
        <v>0</v>
      </c>
      <c r="AI73" s="10">
        <f t="shared" si="7"/>
        <v>0</v>
      </c>
      <c r="AJ73" s="10">
        <f t="shared" si="7"/>
        <v>0</v>
      </c>
      <c r="AK73" s="10">
        <f t="shared" si="7"/>
        <v>0</v>
      </c>
      <c r="AL73" s="10">
        <f t="shared" si="7"/>
        <v>23</v>
      </c>
      <c r="AM73" s="10">
        <f t="shared" si="7"/>
        <v>23</v>
      </c>
      <c r="AN73" s="10">
        <f t="shared" si="7"/>
        <v>0</v>
      </c>
      <c r="AO73" s="10">
        <f t="shared" si="7"/>
        <v>0</v>
      </c>
      <c r="AP73" s="10">
        <f t="shared" si="7"/>
        <v>0</v>
      </c>
      <c r="AQ73" s="10">
        <f t="shared" si="7"/>
        <v>0</v>
      </c>
      <c r="AR73" s="10">
        <f t="shared" si="7"/>
        <v>0</v>
      </c>
      <c r="AS73" s="10">
        <f t="shared" si="7"/>
        <v>0</v>
      </c>
      <c r="AT73" s="10">
        <f t="shared" si="7"/>
        <v>36</v>
      </c>
      <c r="AU73" s="10">
        <f t="shared" si="7"/>
        <v>0</v>
      </c>
      <c r="AV73" s="6">
        <f t="shared" si="7"/>
        <v>0</v>
      </c>
      <c r="AW73" s="1">
        <f t="shared" si="7"/>
        <v>75</v>
      </c>
      <c r="AX73" s="1"/>
      <c r="AY73" s="1"/>
      <c r="AZ73" s="7"/>
      <c r="BA73" s="12"/>
      <c r="BB73" s="12"/>
      <c r="BC73" s="7"/>
      <c r="BD73" s="7"/>
      <c r="BE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</row>
    <row r="75">
      <c r="A75" s="1" t="s">
        <v>162</v>
      </c>
      <c r="B75" s="1" t="s">
        <v>78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</row>
    <row r="76">
      <c r="A76" s="1" t="s">
        <v>3</v>
      </c>
      <c r="B76" s="1" t="s">
        <v>9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</row>
    <row r="77">
      <c r="A77" s="1" t="s">
        <v>27</v>
      </c>
      <c r="B77" s="1">
        <f>X3+E37+D73</f>
        <v>2276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</row>
    <row r="78">
      <c r="A78" s="1" t="s">
        <v>30</v>
      </c>
      <c r="B78" s="1">
        <f>X4+F37+E73</f>
        <v>1435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</row>
    <row r="79">
      <c r="A79" s="1" t="s">
        <v>32</v>
      </c>
      <c r="B79" s="1">
        <f>X5+G37+F73</f>
        <v>346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</row>
    <row r="80">
      <c r="A80" s="1" t="s">
        <v>34</v>
      </c>
      <c r="B80" s="1">
        <f>X6+H37+G73</f>
        <v>264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</row>
    <row r="81">
      <c r="A81" s="1" t="s">
        <v>36</v>
      </c>
      <c r="B81" s="1">
        <f>X7+I37+H73</f>
        <v>296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</row>
    <row r="82">
      <c r="A82" s="1" t="s">
        <v>37</v>
      </c>
      <c r="B82" s="1">
        <f>X8+J37+I73</f>
        <v>291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</row>
    <row r="83">
      <c r="A83" s="1" t="s">
        <v>38</v>
      </c>
      <c r="B83" s="1">
        <f>X9+K37+J73</f>
        <v>311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</row>
    <row r="84">
      <c r="A84" s="1" t="s">
        <v>39</v>
      </c>
      <c r="B84" s="1">
        <f>X10+L37+K73</f>
        <v>290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</row>
    <row r="85">
      <c r="A85" s="1" t="s">
        <v>40</v>
      </c>
      <c r="B85" s="1">
        <f>X11+M37+L73</f>
        <v>269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</row>
    <row r="86">
      <c r="A86" s="1" t="s">
        <v>41</v>
      </c>
      <c r="B86" s="1">
        <f>X12+AH73</f>
        <v>30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</row>
    <row r="87">
      <c r="A87" s="1" t="s">
        <v>95</v>
      </c>
      <c r="B87" s="1">
        <f>AA73/100+(307/1024)</f>
        <v>0.5498046875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</row>
    <row r="88">
      <c r="A88" s="1" t="s">
        <v>42</v>
      </c>
      <c r="B88" s="1">
        <f>X13+AC73</f>
        <v>15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</row>
    <row r="89">
      <c r="A89" s="1" t="s">
        <v>43</v>
      </c>
      <c r="B89" s="1">
        <f>X14+AD73</f>
        <v>0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</row>
    <row r="90">
      <c r="A90" s="1" t="s">
        <v>98</v>
      </c>
      <c r="B90" s="1">
        <f>AE73</f>
        <v>3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</row>
    <row r="91">
      <c r="A91" s="1" t="s">
        <v>189</v>
      </c>
      <c r="B91" s="1">
        <f>BA53+BA55</f>
        <v>472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</row>
    <row r="92">
      <c r="A92" s="1" t="s">
        <v>190</v>
      </c>
      <c r="B92" s="1">
        <f>B91*(100-B86)/100</f>
        <v>330.4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</row>
    <row r="93">
      <c r="A93" s="1" t="s">
        <v>191</v>
      </c>
      <c r="B93" s="1">
        <f>max(B92*(1-B87),B91*0.2)</f>
        <v>148.7445313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</row>
    <row r="294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</row>
    <row r="29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</row>
    <row r="296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</row>
    <row r="297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</row>
    <row r="298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</row>
    <row r="299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</row>
    <row r="300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</row>
    <row r="30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</row>
    <row r="30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</row>
    <row r="303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</row>
    <row r="304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</row>
    <row r="30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</row>
    <row r="306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</row>
    <row r="307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</row>
    <row r="308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</row>
    <row r="309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</row>
    <row r="310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</row>
    <row r="31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</row>
    <row r="31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</row>
    <row r="313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</row>
    <row r="314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</row>
    <row r="31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</row>
    <row r="316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</row>
    <row r="317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</row>
    <row r="318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</row>
    <row r="319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</row>
    <row r="320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</row>
    <row r="32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</row>
    <row r="32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</row>
    <row r="323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</row>
    <row r="324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</row>
    <row r="3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</row>
    <row r="326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</row>
    <row r="327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</row>
    <row r="328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</row>
    <row r="329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</row>
    <row r="330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</row>
    <row r="33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</row>
    <row r="33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</row>
    <row r="333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</row>
    <row r="334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</row>
    <row r="33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</row>
    <row r="336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</row>
    <row r="337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</row>
    <row r="338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</row>
    <row r="339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</row>
    <row r="340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</row>
    <row r="34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</row>
    <row r="34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</row>
    <row r="343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</row>
    <row r="344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</row>
    <row r="3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</row>
    <row r="346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</row>
    <row r="347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</row>
    <row r="348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</row>
    <row r="349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</row>
    <row r="350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</row>
    <row r="35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</row>
    <row r="35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</row>
    <row r="353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</row>
    <row r="354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</row>
    <row r="35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</row>
    <row r="356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</row>
    <row r="357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</row>
    <row r="358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</row>
    <row r="359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</row>
    <row r="360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</row>
    <row r="36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</row>
    <row r="36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</row>
    <row r="363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</row>
    <row r="364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</row>
    <row r="36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</row>
    <row r="366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</row>
    <row r="367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</row>
    <row r="368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</row>
    <row r="369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</row>
    <row r="370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</row>
    <row r="37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</row>
    <row r="37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</row>
    <row r="373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</row>
    <row r="374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</row>
    <row r="37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</row>
    <row r="376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</row>
    <row r="377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</row>
    <row r="378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</row>
    <row r="379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</row>
    <row r="380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</row>
    <row r="38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</row>
    <row r="38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</row>
    <row r="383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</row>
    <row r="384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</row>
    <row r="38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1"/>
    </row>
    <row r="386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</row>
    <row r="387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</row>
    <row r="388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</row>
    <row r="389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1"/>
    </row>
    <row r="390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</row>
    <row r="39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</row>
    <row r="39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1"/>
    </row>
    <row r="393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</row>
    <row r="394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</row>
    <row r="39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1"/>
    </row>
    <row r="396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</row>
    <row r="397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</row>
    <row r="398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</row>
    <row r="399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</row>
    <row r="400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</row>
    <row r="40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</row>
    <row r="40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1"/>
    </row>
    <row r="403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</row>
    <row r="404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41"/>
      <c r="BC404" s="41"/>
      <c r="BD404" s="41"/>
      <c r="BE404" s="41"/>
    </row>
    <row r="40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1"/>
      <c r="BD405" s="41"/>
      <c r="BE405" s="41"/>
    </row>
    <row r="406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1"/>
    </row>
    <row r="407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</row>
    <row r="408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41"/>
      <c r="BC408" s="41"/>
      <c r="BD408" s="41"/>
      <c r="BE408" s="41"/>
    </row>
    <row r="409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41"/>
      <c r="BB409" s="41"/>
      <c r="BC409" s="41"/>
      <c r="BD409" s="41"/>
      <c r="BE409" s="41"/>
    </row>
    <row r="410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41"/>
      <c r="BC410" s="41"/>
      <c r="BD410" s="41"/>
      <c r="BE410" s="41"/>
    </row>
    <row r="41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  <c r="BA411" s="41"/>
      <c r="BB411" s="41"/>
      <c r="BC411" s="41"/>
      <c r="BD411" s="41"/>
      <c r="BE411" s="41"/>
    </row>
    <row r="41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41"/>
      <c r="BB412" s="41"/>
      <c r="BC412" s="41"/>
      <c r="BD412" s="41"/>
      <c r="BE412" s="41"/>
    </row>
    <row r="413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  <c r="BA413" s="41"/>
      <c r="BB413" s="41"/>
      <c r="BC413" s="41"/>
      <c r="BD413" s="41"/>
      <c r="BE413" s="41"/>
    </row>
    <row r="414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  <c r="BA414" s="41"/>
      <c r="BB414" s="41"/>
      <c r="BC414" s="41"/>
      <c r="BD414" s="41"/>
      <c r="BE414" s="41"/>
    </row>
    <row r="41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</row>
    <row r="416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</row>
    <row r="417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1"/>
    </row>
    <row r="418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</row>
    <row r="419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</row>
    <row r="420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  <c r="BD420" s="41"/>
      <c r="BE420" s="41"/>
    </row>
    <row r="42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41"/>
      <c r="BB421" s="41"/>
      <c r="BC421" s="41"/>
      <c r="BD421" s="41"/>
      <c r="BE421" s="41"/>
    </row>
    <row r="42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1"/>
    </row>
    <row r="423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  <c r="AW423" s="41"/>
      <c r="AX423" s="41"/>
      <c r="AY423" s="41"/>
      <c r="AZ423" s="41"/>
      <c r="BA423" s="41"/>
      <c r="BB423" s="41"/>
      <c r="BC423" s="41"/>
      <c r="BD423" s="41"/>
      <c r="BE423" s="41"/>
    </row>
    <row r="424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41"/>
      <c r="BC424" s="41"/>
      <c r="BD424" s="41"/>
      <c r="BE424" s="41"/>
    </row>
    <row r="42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  <c r="BA425" s="41"/>
      <c r="BB425" s="41"/>
      <c r="BC425" s="41"/>
      <c r="BD425" s="41"/>
      <c r="BE425" s="41"/>
    </row>
    <row r="426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41"/>
      <c r="BC426" s="41"/>
      <c r="BD426" s="41"/>
      <c r="BE426" s="41"/>
    </row>
    <row r="427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41"/>
      <c r="BB427" s="41"/>
      <c r="BC427" s="41"/>
      <c r="BD427" s="41"/>
      <c r="BE427" s="41"/>
    </row>
    <row r="428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  <c r="BA428" s="41"/>
      <c r="BB428" s="41"/>
      <c r="BC428" s="41"/>
      <c r="BD428" s="41"/>
      <c r="BE428" s="41"/>
    </row>
    <row r="429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  <c r="BA429" s="41"/>
      <c r="BB429" s="41"/>
      <c r="BC429" s="41"/>
      <c r="BD429" s="41"/>
      <c r="BE429" s="41"/>
    </row>
    <row r="430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  <c r="AV430" s="41"/>
      <c r="AW430" s="41"/>
      <c r="AX430" s="41"/>
      <c r="AY430" s="41"/>
      <c r="AZ430" s="41"/>
      <c r="BA430" s="41"/>
      <c r="BB430" s="41"/>
      <c r="BC430" s="41"/>
      <c r="BD430" s="41"/>
      <c r="BE430" s="41"/>
    </row>
    <row r="43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1"/>
    </row>
    <row r="43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  <c r="BA432" s="41"/>
      <c r="BB432" s="41"/>
      <c r="BC432" s="41"/>
      <c r="BD432" s="41"/>
      <c r="BE432" s="41"/>
    </row>
    <row r="433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  <c r="BA433" s="41"/>
      <c r="BB433" s="41"/>
      <c r="BC433" s="41"/>
      <c r="BD433" s="41"/>
      <c r="BE433" s="41"/>
    </row>
    <row r="434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41"/>
      <c r="BC434" s="41"/>
      <c r="BD434" s="41"/>
      <c r="BE434" s="41"/>
    </row>
    <row r="43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41"/>
      <c r="BB435" s="41"/>
      <c r="BC435" s="41"/>
      <c r="BD435" s="41"/>
      <c r="BE435" s="41"/>
    </row>
    <row r="436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41"/>
      <c r="BC436" s="41"/>
      <c r="BD436" s="41"/>
      <c r="BE436" s="41"/>
    </row>
    <row r="437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  <c r="BA437" s="41"/>
      <c r="BB437" s="41"/>
      <c r="BC437" s="41"/>
      <c r="BD437" s="41"/>
      <c r="BE437" s="41"/>
    </row>
    <row r="438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1"/>
    </row>
    <row r="439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  <c r="BA439" s="41"/>
      <c r="BB439" s="41"/>
      <c r="BC439" s="41"/>
      <c r="BD439" s="41"/>
      <c r="BE439" s="41"/>
    </row>
    <row r="440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1"/>
    </row>
    <row r="44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  <c r="BA441" s="41"/>
      <c r="BB441" s="41"/>
      <c r="BC441" s="41"/>
      <c r="BD441" s="41"/>
      <c r="BE441" s="41"/>
    </row>
    <row r="44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41"/>
      <c r="BB442" s="41"/>
      <c r="BC442" s="41"/>
      <c r="BD442" s="41"/>
      <c r="BE442" s="41"/>
    </row>
    <row r="443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1"/>
    </row>
    <row r="444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1"/>
    </row>
    <row r="4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</row>
    <row r="446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</row>
    <row r="447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1"/>
    </row>
    <row r="448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41"/>
      <c r="BB448" s="41"/>
      <c r="BC448" s="41"/>
      <c r="BD448" s="41"/>
      <c r="BE448" s="41"/>
    </row>
    <row r="449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41"/>
      <c r="BB449" s="41"/>
      <c r="BC449" s="41"/>
      <c r="BD449" s="41"/>
      <c r="BE449" s="41"/>
    </row>
    <row r="450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41"/>
      <c r="BB450" s="41"/>
      <c r="BC450" s="41"/>
      <c r="BD450" s="41"/>
      <c r="BE450" s="41"/>
    </row>
    <row r="45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41"/>
      <c r="BB451" s="41"/>
      <c r="BC451" s="41"/>
      <c r="BD451" s="41"/>
      <c r="BE451" s="41"/>
    </row>
    <row r="45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  <c r="BA452" s="41"/>
      <c r="BB452" s="41"/>
      <c r="BC452" s="41"/>
      <c r="BD452" s="41"/>
      <c r="BE452" s="41"/>
    </row>
    <row r="453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41"/>
      <c r="BB453" s="41"/>
      <c r="BC453" s="41"/>
      <c r="BD453" s="41"/>
      <c r="BE453" s="41"/>
    </row>
    <row r="454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41"/>
      <c r="BC454" s="41"/>
      <c r="BD454" s="41"/>
      <c r="BE454" s="41"/>
    </row>
    <row r="45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</row>
    <row r="456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1"/>
    </row>
    <row r="457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1"/>
    </row>
    <row r="458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41"/>
      <c r="BB458" s="41"/>
      <c r="BC458" s="41"/>
      <c r="BD458" s="41"/>
      <c r="BE458" s="41"/>
    </row>
    <row r="459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41"/>
      <c r="BB459" s="41"/>
      <c r="BC459" s="41"/>
      <c r="BD459" s="41"/>
      <c r="BE459" s="41"/>
    </row>
    <row r="460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41"/>
      <c r="BC460" s="41"/>
      <c r="BD460" s="41"/>
      <c r="BE460" s="41"/>
    </row>
    <row r="46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  <c r="BA461" s="41"/>
      <c r="BB461" s="41"/>
      <c r="BC461" s="41"/>
      <c r="BD461" s="41"/>
      <c r="BE461" s="41"/>
    </row>
    <row r="46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41"/>
      <c r="BC462" s="41"/>
      <c r="BD462" s="41"/>
      <c r="BE462" s="41"/>
    </row>
    <row r="463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41"/>
      <c r="BB463" s="41"/>
      <c r="BC463" s="41"/>
      <c r="BD463" s="41"/>
      <c r="BE463" s="41"/>
    </row>
    <row r="464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</row>
    <row r="46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41"/>
      <c r="BB465" s="41"/>
      <c r="BC465" s="41"/>
      <c r="BD465" s="41"/>
      <c r="BE465" s="41"/>
    </row>
    <row r="466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41"/>
      <c r="BB466" s="41"/>
      <c r="BC466" s="41"/>
      <c r="BD466" s="41"/>
      <c r="BE466" s="41"/>
    </row>
    <row r="467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1"/>
    </row>
    <row r="468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41"/>
      <c r="BB468" s="41"/>
      <c r="BC468" s="41"/>
      <c r="BD468" s="41"/>
      <c r="BE468" s="41"/>
    </row>
    <row r="469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  <c r="AW469" s="41"/>
      <c r="AX469" s="41"/>
      <c r="AY469" s="41"/>
      <c r="AZ469" s="41"/>
      <c r="BA469" s="41"/>
      <c r="BB469" s="41"/>
      <c r="BC469" s="41"/>
      <c r="BD469" s="41"/>
      <c r="BE469" s="41"/>
    </row>
    <row r="470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41"/>
      <c r="BB470" s="41"/>
      <c r="BC470" s="41"/>
      <c r="BD470" s="41"/>
      <c r="BE470" s="41"/>
    </row>
    <row r="47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  <c r="AW471" s="41"/>
      <c r="AX471" s="41"/>
      <c r="AY471" s="41"/>
      <c r="AZ471" s="41"/>
      <c r="BA471" s="41"/>
      <c r="BB471" s="41"/>
      <c r="BC471" s="41"/>
      <c r="BD471" s="41"/>
      <c r="BE471" s="41"/>
    </row>
    <row r="47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  <c r="BA472" s="41"/>
      <c r="BB472" s="41"/>
      <c r="BC472" s="41"/>
      <c r="BD472" s="41"/>
      <c r="BE472" s="41"/>
    </row>
    <row r="473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  <c r="BA473" s="41"/>
      <c r="BB473" s="41"/>
      <c r="BC473" s="41"/>
      <c r="BD473" s="41"/>
      <c r="BE473" s="41"/>
    </row>
    <row r="474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  <c r="BA474" s="41"/>
      <c r="BB474" s="41"/>
      <c r="BC474" s="41"/>
      <c r="BD474" s="41"/>
      <c r="BE474" s="41"/>
    </row>
    <row r="47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41"/>
      <c r="BB475" s="41"/>
      <c r="BC475" s="41"/>
      <c r="BD475" s="41"/>
      <c r="BE475" s="41"/>
    </row>
    <row r="476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U476" s="41"/>
      <c r="AV476" s="41"/>
      <c r="AW476" s="41"/>
      <c r="AX476" s="41"/>
      <c r="AY476" s="41"/>
      <c r="AZ476" s="41"/>
      <c r="BA476" s="41"/>
      <c r="BB476" s="41"/>
      <c r="BC476" s="41"/>
      <c r="BD476" s="41"/>
      <c r="BE476" s="41"/>
    </row>
    <row r="477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  <c r="AW477" s="41"/>
      <c r="AX477" s="41"/>
      <c r="AY477" s="41"/>
      <c r="AZ477" s="41"/>
      <c r="BA477" s="41"/>
      <c r="BB477" s="41"/>
      <c r="BC477" s="41"/>
      <c r="BD477" s="41"/>
      <c r="BE477" s="41"/>
    </row>
    <row r="478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41"/>
      <c r="BB478" s="41"/>
      <c r="BC478" s="41"/>
      <c r="BD478" s="41"/>
      <c r="BE478" s="41"/>
    </row>
    <row r="479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  <c r="AW479" s="41"/>
      <c r="AX479" s="41"/>
      <c r="AY479" s="41"/>
      <c r="AZ479" s="41"/>
      <c r="BA479" s="41"/>
      <c r="BB479" s="41"/>
      <c r="BC479" s="41"/>
      <c r="BD479" s="41"/>
      <c r="BE479" s="41"/>
    </row>
    <row r="480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1"/>
      <c r="BD480" s="41"/>
      <c r="BE480" s="41"/>
    </row>
    <row r="48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  <c r="AW481" s="41"/>
      <c r="AX481" s="41"/>
      <c r="AY481" s="41"/>
      <c r="AZ481" s="41"/>
      <c r="BA481" s="41"/>
      <c r="BB481" s="41"/>
      <c r="BC481" s="41"/>
      <c r="BD481" s="41"/>
      <c r="BE481" s="41"/>
    </row>
    <row r="48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41"/>
      <c r="BB482" s="41"/>
      <c r="BC482" s="41"/>
      <c r="BD482" s="41"/>
      <c r="BE482" s="41"/>
    </row>
    <row r="483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  <c r="BA483" s="41"/>
      <c r="BB483" s="41"/>
      <c r="BC483" s="41"/>
      <c r="BD483" s="41"/>
      <c r="BE483" s="41"/>
    </row>
    <row r="484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  <c r="AW484" s="41"/>
      <c r="AX484" s="41"/>
      <c r="AY484" s="41"/>
      <c r="AZ484" s="41"/>
      <c r="BA484" s="41"/>
      <c r="BB484" s="41"/>
      <c r="BC484" s="41"/>
      <c r="BD484" s="41"/>
      <c r="BE484" s="41"/>
    </row>
    <row r="48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  <c r="BA485" s="41"/>
      <c r="BB485" s="41"/>
      <c r="BC485" s="41"/>
      <c r="BD485" s="41"/>
      <c r="BE485" s="41"/>
    </row>
    <row r="486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U486" s="41"/>
      <c r="AV486" s="41"/>
      <c r="AW486" s="41"/>
      <c r="AX486" s="41"/>
      <c r="AY486" s="41"/>
      <c r="AZ486" s="41"/>
      <c r="BA486" s="41"/>
      <c r="BB486" s="41"/>
      <c r="BC486" s="41"/>
      <c r="BD486" s="41"/>
      <c r="BE486" s="41"/>
    </row>
    <row r="487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  <c r="BA487" s="41"/>
      <c r="BB487" s="41"/>
      <c r="BC487" s="41"/>
      <c r="BD487" s="41"/>
      <c r="BE487" s="41"/>
    </row>
    <row r="488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U488" s="41"/>
      <c r="AV488" s="41"/>
      <c r="AW488" s="41"/>
      <c r="AX488" s="41"/>
      <c r="AY488" s="41"/>
      <c r="AZ488" s="41"/>
      <c r="BA488" s="41"/>
      <c r="BB488" s="41"/>
      <c r="BC488" s="41"/>
      <c r="BD488" s="41"/>
      <c r="BE488" s="41"/>
    </row>
    <row r="489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  <c r="AW489" s="41"/>
      <c r="AX489" s="41"/>
      <c r="AY489" s="41"/>
      <c r="AZ489" s="41"/>
      <c r="BA489" s="41"/>
      <c r="BB489" s="41"/>
      <c r="BC489" s="41"/>
      <c r="BD489" s="41"/>
      <c r="BE489" s="41"/>
    </row>
    <row r="490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  <c r="AW490" s="41"/>
      <c r="AX490" s="41"/>
      <c r="AY490" s="41"/>
      <c r="AZ490" s="41"/>
      <c r="BA490" s="41"/>
      <c r="BB490" s="41"/>
      <c r="BC490" s="41"/>
      <c r="BD490" s="41"/>
      <c r="BE490" s="41"/>
    </row>
    <row r="49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  <c r="AW491" s="41"/>
      <c r="AX491" s="41"/>
      <c r="AY491" s="41"/>
      <c r="AZ491" s="41"/>
      <c r="BA491" s="41"/>
      <c r="BB491" s="41"/>
      <c r="BC491" s="41"/>
      <c r="BD491" s="41"/>
      <c r="BE491" s="41"/>
    </row>
    <row r="49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  <c r="BA492" s="41"/>
      <c r="BB492" s="41"/>
      <c r="BC492" s="41"/>
      <c r="BD492" s="41"/>
      <c r="BE492" s="41"/>
    </row>
    <row r="493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U493" s="41"/>
      <c r="AV493" s="41"/>
      <c r="AW493" s="41"/>
      <c r="AX493" s="41"/>
      <c r="AY493" s="41"/>
      <c r="AZ493" s="41"/>
      <c r="BA493" s="41"/>
      <c r="BB493" s="41"/>
      <c r="BC493" s="41"/>
      <c r="BD493" s="41"/>
      <c r="BE493" s="41"/>
    </row>
    <row r="494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  <c r="AW494" s="41"/>
      <c r="AX494" s="41"/>
      <c r="AY494" s="41"/>
      <c r="AZ494" s="41"/>
      <c r="BA494" s="41"/>
      <c r="BB494" s="41"/>
      <c r="BC494" s="41"/>
      <c r="BD494" s="41"/>
      <c r="BE494" s="41"/>
    </row>
    <row r="49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  <c r="BA495" s="41"/>
      <c r="BB495" s="41"/>
      <c r="BC495" s="41"/>
      <c r="BD495" s="41"/>
      <c r="BE495" s="41"/>
    </row>
    <row r="496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  <c r="BA496" s="41"/>
      <c r="BB496" s="41"/>
      <c r="BC496" s="41"/>
      <c r="BD496" s="41"/>
      <c r="BE496" s="41"/>
    </row>
    <row r="497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41"/>
      <c r="BB497" s="41"/>
      <c r="BC497" s="41"/>
      <c r="BD497" s="41"/>
      <c r="BE497" s="41"/>
    </row>
    <row r="498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  <c r="BA498" s="41"/>
      <c r="BB498" s="41"/>
      <c r="BC498" s="41"/>
      <c r="BD498" s="41"/>
      <c r="BE498" s="41"/>
    </row>
    <row r="499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  <c r="AW499" s="41"/>
      <c r="AX499" s="41"/>
      <c r="AY499" s="41"/>
      <c r="AZ499" s="41"/>
      <c r="BA499" s="41"/>
      <c r="BB499" s="41"/>
      <c r="BC499" s="41"/>
      <c r="BD499" s="41"/>
      <c r="BE499" s="41"/>
    </row>
    <row r="500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  <c r="AW500" s="41"/>
      <c r="AX500" s="41"/>
      <c r="AY500" s="41"/>
      <c r="AZ500" s="41"/>
      <c r="BA500" s="41"/>
      <c r="BB500" s="41"/>
      <c r="BC500" s="41"/>
      <c r="BD500" s="41"/>
      <c r="BE500" s="41"/>
    </row>
    <row r="50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  <c r="AW501" s="41"/>
      <c r="AX501" s="41"/>
      <c r="AY501" s="41"/>
      <c r="AZ501" s="41"/>
      <c r="BA501" s="41"/>
      <c r="BB501" s="41"/>
      <c r="BC501" s="41"/>
      <c r="BD501" s="41"/>
      <c r="BE501" s="41"/>
    </row>
    <row r="50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U502" s="41"/>
      <c r="AV502" s="41"/>
      <c r="AW502" s="41"/>
      <c r="AX502" s="41"/>
      <c r="AY502" s="41"/>
      <c r="AZ502" s="41"/>
      <c r="BA502" s="41"/>
      <c r="BB502" s="41"/>
      <c r="BC502" s="41"/>
      <c r="BD502" s="41"/>
      <c r="BE502" s="41"/>
    </row>
    <row r="503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  <c r="AW503" s="41"/>
      <c r="AX503" s="41"/>
      <c r="AY503" s="41"/>
      <c r="AZ503" s="41"/>
      <c r="BA503" s="41"/>
      <c r="BB503" s="41"/>
      <c r="BC503" s="41"/>
      <c r="BD503" s="41"/>
      <c r="BE503" s="41"/>
    </row>
    <row r="504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  <c r="AW504" s="41"/>
      <c r="AX504" s="41"/>
      <c r="AY504" s="41"/>
      <c r="AZ504" s="41"/>
      <c r="BA504" s="41"/>
      <c r="BB504" s="41"/>
      <c r="BC504" s="41"/>
      <c r="BD504" s="41"/>
      <c r="BE504" s="41"/>
    </row>
    <row r="50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  <c r="AT505" s="41"/>
      <c r="AU505" s="41"/>
      <c r="AV505" s="41"/>
      <c r="AW505" s="41"/>
      <c r="AX505" s="41"/>
      <c r="AY505" s="41"/>
      <c r="AZ505" s="41"/>
      <c r="BA505" s="41"/>
      <c r="BB505" s="41"/>
      <c r="BC505" s="41"/>
      <c r="BD505" s="41"/>
      <c r="BE505" s="41"/>
    </row>
    <row r="506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  <c r="AT506" s="41"/>
      <c r="AU506" s="41"/>
      <c r="AV506" s="41"/>
      <c r="AW506" s="41"/>
      <c r="AX506" s="41"/>
      <c r="AY506" s="41"/>
      <c r="AZ506" s="41"/>
      <c r="BA506" s="41"/>
      <c r="BB506" s="41"/>
      <c r="BC506" s="41"/>
      <c r="BD506" s="41"/>
      <c r="BE506" s="41"/>
    </row>
    <row r="507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  <c r="AW507" s="41"/>
      <c r="AX507" s="41"/>
      <c r="AY507" s="41"/>
      <c r="AZ507" s="41"/>
      <c r="BA507" s="41"/>
      <c r="BB507" s="41"/>
      <c r="BC507" s="41"/>
      <c r="BD507" s="41"/>
      <c r="BE507" s="41"/>
    </row>
    <row r="508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  <c r="AW508" s="41"/>
      <c r="AX508" s="41"/>
      <c r="AY508" s="41"/>
      <c r="AZ508" s="41"/>
      <c r="BA508" s="41"/>
      <c r="BB508" s="41"/>
      <c r="BC508" s="41"/>
      <c r="BD508" s="41"/>
      <c r="BE508" s="41"/>
    </row>
    <row r="509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  <c r="BA509" s="41"/>
      <c r="BB509" s="41"/>
      <c r="BC509" s="41"/>
      <c r="BD509" s="41"/>
      <c r="BE509" s="41"/>
    </row>
    <row r="510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  <c r="AT510" s="41"/>
      <c r="AU510" s="41"/>
      <c r="AV510" s="41"/>
      <c r="AW510" s="41"/>
      <c r="AX510" s="41"/>
      <c r="AY510" s="41"/>
      <c r="AZ510" s="41"/>
      <c r="BA510" s="41"/>
      <c r="BB510" s="41"/>
      <c r="BC510" s="41"/>
      <c r="BD510" s="41"/>
      <c r="BE510" s="41"/>
    </row>
    <row r="51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  <c r="AT511" s="41"/>
      <c r="AU511" s="41"/>
      <c r="AV511" s="41"/>
      <c r="AW511" s="41"/>
      <c r="AX511" s="41"/>
      <c r="AY511" s="41"/>
      <c r="AZ511" s="41"/>
      <c r="BA511" s="41"/>
      <c r="BB511" s="41"/>
      <c r="BC511" s="41"/>
      <c r="BD511" s="41"/>
      <c r="BE511" s="41"/>
    </row>
    <row r="51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  <c r="AW512" s="41"/>
      <c r="AX512" s="41"/>
      <c r="AY512" s="41"/>
      <c r="AZ512" s="41"/>
      <c r="BA512" s="41"/>
      <c r="BB512" s="41"/>
      <c r="BC512" s="41"/>
      <c r="BD512" s="41"/>
      <c r="BE512" s="41"/>
    </row>
    <row r="513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  <c r="AW513" s="41"/>
      <c r="AX513" s="41"/>
      <c r="AY513" s="41"/>
      <c r="AZ513" s="41"/>
      <c r="BA513" s="41"/>
      <c r="BB513" s="41"/>
      <c r="BC513" s="41"/>
      <c r="BD513" s="41"/>
      <c r="BE513" s="41"/>
    </row>
    <row r="514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  <c r="BA514" s="41"/>
      <c r="BB514" s="41"/>
      <c r="BC514" s="41"/>
      <c r="BD514" s="41"/>
      <c r="BE514" s="41"/>
    </row>
    <row r="51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1"/>
      <c r="AX515" s="41"/>
      <c r="AY515" s="41"/>
      <c r="AZ515" s="41"/>
      <c r="BA515" s="41"/>
      <c r="BB515" s="41"/>
      <c r="BC515" s="41"/>
      <c r="BD515" s="41"/>
      <c r="BE515" s="41"/>
    </row>
    <row r="516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  <c r="AW516" s="41"/>
      <c r="AX516" s="41"/>
      <c r="AY516" s="41"/>
      <c r="AZ516" s="41"/>
      <c r="BA516" s="41"/>
      <c r="BB516" s="41"/>
      <c r="BC516" s="41"/>
      <c r="BD516" s="41"/>
      <c r="BE516" s="41"/>
    </row>
    <row r="517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  <c r="BA517" s="41"/>
      <c r="BB517" s="41"/>
      <c r="BC517" s="41"/>
      <c r="BD517" s="41"/>
      <c r="BE517" s="41"/>
    </row>
    <row r="518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  <c r="AW518" s="41"/>
      <c r="AX518" s="41"/>
      <c r="AY518" s="41"/>
      <c r="AZ518" s="41"/>
      <c r="BA518" s="41"/>
      <c r="BB518" s="41"/>
      <c r="BC518" s="41"/>
      <c r="BD518" s="41"/>
      <c r="BE518" s="41"/>
    </row>
    <row r="519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  <c r="AW519" s="41"/>
      <c r="AX519" s="41"/>
      <c r="AY519" s="41"/>
      <c r="AZ519" s="41"/>
      <c r="BA519" s="41"/>
      <c r="BB519" s="41"/>
      <c r="BC519" s="41"/>
      <c r="BD519" s="41"/>
      <c r="BE519" s="41"/>
    </row>
    <row r="520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  <c r="AW520" s="41"/>
      <c r="AX520" s="41"/>
      <c r="AY520" s="41"/>
      <c r="AZ520" s="41"/>
      <c r="BA520" s="41"/>
      <c r="BB520" s="41"/>
      <c r="BC520" s="41"/>
      <c r="BD520" s="41"/>
      <c r="BE520" s="41"/>
    </row>
    <row r="52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  <c r="AW521" s="41"/>
      <c r="AX521" s="41"/>
      <c r="AY521" s="41"/>
      <c r="AZ521" s="41"/>
      <c r="BA521" s="41"/>
      <c r="BB521" s="41"/>
      <c r="BC521" s="41"/>
      <c r="BD521" s="41"/>
      <c r="BE521" s="41"/>
    </row>
    <row r="52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41"/>
      <c r="BB522" s="41"/>
      <c r="BC522" s="41"/>
      <c r="BD522" s="41"/>
      <c r="BE522" s="41"/>
    </row>
    <row r="523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  <c r="AW523" s="41"/>
      <c r="AX523" s="41"/>
      <c r="AY523" s="41"/>
      <c r="AZ523" s="41"/>
      <c r="BA523" s="41"/>
      <c r="BB523" s="41"/>
      <c r="BC523" s="41"/>
      <c r="BD523" s="41"/>
      <c r="BE523" s="41"/>
    </row>
    <row r="524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  <c r="AT524" s="41"/>
      <c r="AU524" s="41"/>
      <c r="AV524" s="41"/>
      <c r="AW524" s="41"/>
      <c r="AX524" s="41"/>
      <c r="AY524" s="41"/>
      <c r="AZ524" s="41"/>
      <c r="BA524" s="41"/>
      <c r="BB524" s="41"/>
      <c r="BC524" s="41"/>
      <c r="BD524" s="41"/>
      <c r="BE524" s="41"/>
    </row>
    <row r="5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  <c r="AW525" s="41"/>
      <c r="AX525" s="41"/>
      <c r="AY525" s="41"/>
      <c r="AZ525" s="41"/>
      <c r="BA525" s="41"/>
      <c r="BB525" s="41"/>
      <c r="BC525" s="41"/>
      <c r="BD525" s="41"/>
      <c r="BE525" s="41"/>
    </row>
    <row r="526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  <c r="BA526" s="41"/>
      <c r="BB526" s="41"/>
      <c r="BC526" s="41"/>
      <c r="BD526" s="41"/>
      <c r="BE526" s="41"/>
    </row>
    <row r="527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  <c r="BE527" s="41"/>
    </row>
    <row r="528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1"/>
    </row>
    <row r="529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  <c r="BE529" s="41"/>
    </row>
    <row r="530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  <c r="BA530" s="41"/>
      <c r="BB530" s="41"/>
      <c r="BC530" s="41"/>
      <c r="BD530" s="41"/>
      <c r="BE530" s="41"/>
    </row>
    <row r="53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  <c r="BA531" s="41"/>
      <c r="BB531" s="41"/>
      <c r="BC531" s="41"/>
      <c r="BD531" s="41"/>
      <c r="BE531" s="41"/>
    </row>
    <row r="53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1"/>
      <c r="BB532" s="41"/>
      <c r="BC532" s="41"/>
      <c r="BD532" s="41"/>
      <c r="BE532" s="41"/>
    </row>
    <row r="533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  <c r="AW533" s="41"/>
      <c r="AX533" s="41"/>
      <c r="AY533" s="41"/>
      <c r="AZ533" s="41"/>
      <c r="BA533" s="41"/>
      <c r="BB533" s="41"/>
      <c r="BC533" s="41"/>
      <c r="BD533" s="41"/>
      <c r="BE533" s="41"/>
    </row>
    <row r="534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41"/>
      <c r="BB534" s="41"/>
      <c r="BC534" s="41"/>
      <c r="BD534" s="41"/>
      <c r="BE534" s="41"/>
    </row>
    <row r="53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  <c r="AW535" s="41"/>
      <c r="AX535" s="41"/>
      <c r="AY535" s="41"/>
      <c r="AZ535" s="41"/>
      <c r="BA535" s="41"/>
      <c r="BB535" s="41"/>
      <c r="BC535" s="41"/>
      <c r="BD535" s="41"/>
      <c r="BE535" s="41"/>
    </row>
    <row r="536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  <c r="AW536" s="41"/>
      <c r="AX536" s="41"/>
      <c r="AY536" s="41"/>
      <c r="AZ536" s="41"/>
      <c r="BA536" s="41"/>
      <c r="BB536" s="41"/>
      <c r="BC536" s="41"/>
      <c r="BD536" s="41"/>
      <c r="BE536" s="41"/>
    </row>
    <row r="537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  <c r="BA537" s="41"/>
      <c r="BB537" s="41"/>
      <c r="BC537" s="41"/>
      <c r="BD537" s="41"/>
      <c r="BE537" s="41"/>
    </row>
    <row r="538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41"/>
      <c r="BB538" s="41"/>
      <c r="BC538" s="41"/>
      <c r="BD538" s="41"/>
      <c r="BE538" s="41"/>
    </row>
    <row r="539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  <c r="BA539" s="41"/>
      <c r="BB539" s="41"/>
      <c r="BC539" s="41"/>
      <c r="BD539" s="41"/>
      <c r="BE539" s="41"/>
    </row>
    <row r="540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41"/>
      <c r="BB540" s="41"/>
      <c r="BC540" s="41"/>
      <c r="BD540" s="41"/>
      <c r="BE540" s="41"/>
    </row>
    <row r="54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1"/>
    </row>
    <row r="54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41"/>
      <c r="BE542" s="41"/>
    </row>
    <row r="543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1"/>
    </row>
    <row r="544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1"/>
    </row>
    <row r="54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41"/>
      <c r="BB545" s="41"/>
      <c r="BC545" s="41"/>
      <c r="BD545" s="41"/>
      <c r="BE545" s="41"/>
    </row>
    <row r="546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  <c r="BA546" s="41"/>
      <c r="BB546" s="41"/>
      <c r="BC546" s="41"/>
      <c r="BD546" s="41"/>
      <c r="BE546" s="41"/>
    </row>
    <row r="547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</row>
    <row r="548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</row>
    <row r="549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</row>
    <row r="550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</row>
    <row r="55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</row>
    <row r="55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41"/>
      <c r="BB552" s="41"/>
      <c r="BC552" s="41"/>
      <c r="BD552" s="41"/>
      <c r="BE552" s="41"/>
    </row>
    <row r="553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  <c r="BA553" s="41"/>
      <c r="BB553" s="41"/>
      <c r="BC553" s="41"/>
      <c r="BD553" s="41"/>
      <c r="BE553" s="41"/>
    </row>
    <row r="554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</row>
    <row r="55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</row>
    <row r="556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</row>
    <row r="557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</row>
    <row r="558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</row>
    <row r="559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</row>
    <row r="560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</row>
    <row r="56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</row>
    <row r="56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</row>
    <row r="563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</row>
    <row r="564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</row>
    <row r="56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</row>
    <row r="566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</row>
    <row r="567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</row>
    <row r="568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</row>
    <row r="569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</row>
    <row r="570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</row>
    <row r="57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</row>
    <row r="57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1"/>
    </row>
    <row r="573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1"/>
    </row>
    <row r="574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  <c r="AW574" s="41"/>
      <c r="AX574" s="41"/>
      <c r="AY574" s="41"/>
      <c r="AZ574" s="41"/>
      <c r="BA574" s="41"/>
      <c r="BB574" s="41"/>
      <c r="BC574" s="41"/>
      <c r="BD574" s="41"/>
      <c r="BE574" s="41"/>
    </row>
    <row r="57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  <c r="BA575" s="41"/>
      <c r="BB575" s="41"/>
      <c r="BC575" s="41"/>
      <c r="BD575" s="41"/>
      <c r="BE575" s="41"/>
    </row>
    <row r="576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  <c r="BA576" s="41"/>
      <c r="BB576" s="41"/>
      <c r="BC576" s="41"/>
      <c r="BD576" s="41"/>
      <c r="BE576" s="41"/>
    </row>
    <row r="577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41"/>
      <c r="BB577" s="41"/>
      <c r="BC577" s="41"/>
      <c r="BD577" s="41"/>
      <c r="BE577" s="41"/>
    </row>
    <row r="578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41"/>
      <c r="BB578" s="41"/>
      <c r="BC578" s="41"/>
      <c r="BD578" s="41"/>
      <c r="BE578" s="41"/>
    </row>
    <row r="579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</row>
    <row r="580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</row>
    <row r="58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</row>
    <row r="58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</row>
    <row r="583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</row>
    <row r="584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</row>
    <row r="58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</row>
    <row r="586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</row>
    <row r="587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</row>
    <row r="588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1"/>
    </row>
    <row r="589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1"/>
    </row>
    <row r="590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1"/>
    </row>
    <row r="59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  <c r="BA591" s="41"/>
      <c r="BB591" s="41"/>
      <c r="BC591" s="41"/>
      <c r="BD591" s="41"/>
      <c r="BE591" s="41"/>
    </row>
    <row r="59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  <c r="BA592" s="41"/>
      <c r="BB592" s="41"/>
      <c r="BC592" s="41"/>
      <c r="BD592" s="41"/>
      <c r="BE592" s="41"/>
    </row>
    <row r="593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  <c r="BA593" s="41"/>
      <c r="BB593" s="41"/>
      <c r="BC593" s="41"/>
      <c r="BD593" s="41"/>
      <c r="BE593" s="41"/>
    </row>
    <row r="594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1"/>
    </row>
    <row r="59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</row>
    <row r="596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  <c r="BA596" s="41"/>
      <c r="BB596" s="41"/>
      <c r="BC596" s="41"/>
      <c r="BD596" s="41"/>
      <c r="BE596" s="41"/>
    </row>
    <row r="597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  <c r="BA597" s="41"/>
      <c r="BB597" s="41"/>
      <c r="BC597" s="41"/>
      <c r="BD597" s="41"/>
      <c r="BE597" s="41"/>
    </row>
    <row r="598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41"/>
      <c r="BB598" s="41"/>
      <c r="BC598" s="41"/>
      <c r="BD598" s="41"/>
      <c r="BE598" s="41"/>
    </row>
    <row r="599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1"/>
    </row>
    <row r="600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41"/>
      <c r="BB600" s="41"/>
      <c r="BC600" s="41"/>
      <c r="BD600" s="41"/>
      <c r="BE600" s="41"/>
    </row>
    <row r="60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1"/>
    </row>
    <row r="60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  <c r="AW602" s="41"/>
      <c r="AX602" s="41"/>
      <c r="AY602" s="41"/>
      <c r="AZ602" s="41"/>
      <c r="BA602" s="41"/>
      <c r="BB602" s="41"/>
      <c r="BC602" s="41"/>
      <c r="BD602" s="41"/>
      <c r="BE602" s="41"/>
    </row>
    <row r="603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  <c r="BA603" s="41"/>
      <c r="BB603" s="41"/>
      <c r="BC603" s="41"/>
      <c r="BD603" s="41"/>
      <c r="BE603" s="41"/>
    </row>
    <row r="604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  <c r="BA604" s="41"/>
      <c r="BB604" s="41"/>
      <c r="BC604" s="41"/>
      <c r="BD604" s="41"/>
      <c r="BE604" s="41"/>
    </row>
    <row r="60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1"/>
    </row>
    <row r="606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1"/>
      <c r="BD606" s="41"/>
      <c r="BE606" s="41"/>
    </row>
    <row r="607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41"/>
      <c r="BB607" s="41"/>
      <c r="BC607" s="41"/>
      <c r="BD607" s="41"/>
      <c r="BE607" s="41"/>
    </row>
    <row r="608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41"/>
      <c r="BB608" s="41"/>
      <c r="BC608" s="41"/>
      <c r="BD608" s="41"/>
      <c r="BE608" s="41"/>
    </row>
    <row r="609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  <c r="BA609" s="41"/>
      <c r="BB609" s="41"/>
      <c r="BC609" s="41"/>
      <c r="BD609" s="41"/>
      <c r="BE609" s="41"/>
    </row>
    <row r="610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41"/>
      <c r="BB610" s="41"/>
      <c r="BC610" s="41"/>
      <c r="BD610" s="41"/>
      <c r="BE610" s="41"/>
    </row>
    <row r="61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41"/>
      <c r="BB611" s="41"/>
      <c r="BC611" s="41"/>
      <c r="BD611" s="41"/>
      <c r="BE611" s="41"/>
    </row>
    <row r="61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41"/>
      <c r="BB612" s="41"/>
      <c r="BC612" s="41"/>
      <c r="BD612" s="41"/>
      <c r="BE612" s="41"/>
    </row>
    <row r="613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1"/>
    </row>
    <row r="614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41"/>
      <c r="BB614" s="41"/>
      <c r="BC614" s="41"/>
      <c r="BD614" s="41"/>
      <c r="BE614" s="41"/>
    </row>
    <row r="61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</row>
    <row r="616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</row>
    <row r="617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1"/>
    </row>
    <row r="618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</row>
    <row r="619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</row>
    <row r="620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</row>
    <row r="62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</row>
    <row r="62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</row>
    <row r="623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1"/>
    </row>
    <row r="624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  <c r="AW624" s="41"/>
      <c r="AX624" s="41"/>
      <c r="AY624" s="41"/>
      <c r="AZ624" s="41"/>
      <c r="BA624" s="41"/>
      <c r="BB624" s="41"/>
      <c r="BC624" s="41"/>
      <c r="BD624" s="41"/>
      <c r="BE624" s="41"/>
    </row>
    <row r="6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1"/>
    </row>
    <row r="626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  <c r="BA626" s="41"/>
      <c r="BB626" s="41"/>
      <c r="BC626" s="41"/>
      <c r="BD626" s="41"/>
      <c r="BE626" s="41"/>
    </row>
    <row r="627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</row>
    <row r="628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</row>
    <row r="629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1"/>
    </row>
    <row r="630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1"/>
    </row>
    <row r="63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1"/>
    </row>
    <row r="63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1"/>
    </row>
    <row r="633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1"/>
    </row>
    <row r="634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</row>
    <row r="63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</row>
    <row r="636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41"/>
      <c r="BB636" s="41"/>
      <c r="BC636" s="41"/>
      <c r="BD636" s="41"/>
      <c r="BE636" s="41"/>
    </row>
    <row r="637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</row>
    <row r="638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</row>
    <row r="639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1"/>
    </row>
    <row r="640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</row>
    <row r="64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</row>
    <row r="64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</row>
    <row r="643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</row>
    <row r="644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1"/>
    </row>
    <row r="64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1"/>
    </row>
    <row r="646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</row>
    <row r="647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</row>
    <row r="648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</row>
    <row r="649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</row>
    <row r="650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</row>
    <row r="65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</row>
    <row r="65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</row>
    <row r="653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</row>
    <row r="654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</row>
    <row r="65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</row>
    <row r="656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</row>
    <row r="657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</row>
    <row r="658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</row>
    <row r="659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1"/>
    </row>
    <row r="660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1"/>
    </row>
    <row r="66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</row>
    <row r="66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</row>
    <row r="663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1"/>
    </row>
    <row r="664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</row>
    <row r="66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1"/>
    </row>
    <row r="666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</row>
    <row r="667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</row>
    <row r="668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</row>
    <row r="669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</row>
    <row r="670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</row>
    <row r="67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</row>
    <row r="67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</row>
    <row r="673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1"/>
    </row>
    <row r="674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</row>
    <row r="67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</row>
    <row r="676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1"/>
    </row>
    <row r="677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1"/>
    </row>
    <row r="678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</row>
    <row r="679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  <c r="BD679" s="41"/>
      <c r="BE679" s="41"/>
    </row>
    <row r="680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  <c r="AW680" s="41"/>
      <c r="AX680" s="41"/>
      <c r="AY680" s="41"/>
      <c r="AZ680" s="41"/>
      <c r="BA680" s="41"/>
      <c r="BB680" s="41"/>
      <c r="BC680" s="41"/>
      <c r="BD680" s="41"/>
      <c r="BE680" s="41"/>
    </row>
    <row r="68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  <c r="AW681" s="41"/>
      <c r="AX681" s="41"/>
      <c r="AY681" s="41"/>
      <c r="AZ681" s="41"/>
      <c r="BA681" s="41"/>
      <c r="BB681" s="41"/>
      <c r="BC681" s="41"/>
      <c r="BD681" s="41"/>
      <c r="BE681" s="41"/>
    </row>
    <row r="68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41"/>
      <c r="BB682" s="41"/>
      <c r="BC682" s="41"/>
      <c r="BD682" s="41"/>
      <c r="BE682" s="41"/>
    </row>
    <row r="683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41"/>
      <c r="BB683" s="41"/>
      <c r="BC683" s="41"/>
      <c r="BD683" s="41"/>
      <c r="BE683" s="41"/>
    </row>
    <row r="684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41"/>
      <c r="AH684" s="4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  <c r="AW684" s="41"/>
      <c r="AX684" s="41"/>
      <c r="AY684" s="41"/>
      <c r="AZ684" s="41"/>
      <c r="BA684" s="41"/>
      <c r="BB684" s="41"/>
      <c r="BC684" s="41"/>
      <c r="BD684" s="41"/>
      <c r="BE684" s="41"/>
    </row>
    <row r="68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  <c r="AW685" s="41"/>
      <c r="AX685" s="41"/>
      <c r="AY685" s="41"/>
      <c r="AZ685" s="41"/>
      <c r="BA685" s="41"/>
      <c r="BB685" s="41"/>
      <c r="BC685" s="41"/>
      <c r="BD685" s="41"/>
      <c r="BE685" s="41"/>
    </row>
    <row r="686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1"/>
    </row>
    <row r="687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  <c r="AW687" s="41"/>
      <c r="AX687" s="41"/>
      <c r="AY687" s="41"/>
      <c r="AZ687" s="41"/>
      <c r="BA687" s="41"/>
      <c r="BB687" s="41"/>
      <c r="BC687" s="41"/>
      <c r="BD687" s="41"/>
      <c r="BE687" s="41"/>
    </row>
    <row r="688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  <c r="AG688" s="41"/>
      <c r="AH688" s="41"/>
      <c r="AI688" s="41"/>
      <c r="AJ688" s="41"/>
      <c r="AK688" s="41"/>
      <c r="AL688" s="41"/>
      <c r="AM688" s="41"/>
      <c r="AN688" s="41"/>
      <c r="AO688" s="41"/>
      <c r="AP688" s="41"/>
      <c r="AQ688" s="41"/>
      <c r="AR688" s="41"/>
      <c r="AS688" s="41"/>
      <c r="AT688" s="41"/>
      <c r="AU688" s="41"/>
      <c r="AV688" s="41"/>
      <c r="AW688" s="41"/>
      <c r="AX688" s="41"/>
      <c r="AY688" s="41"/>
      <c r="AZ688" s="41"/>
      <c r="BA688" s="41"/>
      <c r="BB688" s="41"/>
      <c r="BC688" s="41"/>
      <c r="BD688" s="41"/>
      <c r="BE688" s="41"/>
    </row>
    <row r="689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  <c r="AG689" s="41"/>
      <c r="AH689" s="41"/>
      <c r="AI689" s="41"/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  <c r="AW689" s="41"/>
      <c r="AX689" s="41"/>
      <c r="AY689" s="41"/>
      <c r="AZ689" s="41"/>
      <c r="BA689" s="41"/>
      <c r="BB689" s="41"/>
      <c r="BC689" s="41"/>
      <c r="BD689" s="41"/>
      <c r="BE689" s="41"/>
    </row>
    <row r="690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  <c r="AW690" s="41"/>
      <c r="AX690" s="41"/>
      <c r="AY690" s="41"/>
      <c r="AZ690" s="41"/>
      <c r="BA690" s="41"/>
      <c r="BB690" s="41"/>
      <c r="BC690" s="41"/>
      <c r="BD690" s="41"/>
      <c r="BE690" s="41"/>
    </row>
    <row r="69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  <c r="AW691" s="41"/>
      <c r="AX691" s="41"/>
      <c r="AY691" s="41"/>
      <c r="AZ691" s="41"/>
      <c r="BA691" s="41"/>
      <c r="BB691" s="41"/>
      <c r="BC691" s="41"/>
      <c r="BD691" s="41"/>
      <c r="BE691" s="41"/>
    </row>
    <row r="69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41"/>
      <c r="AH692" s="4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  <c r="AT692" s="41"/>
      <c r="AU692" s="41"/>
      <c r="AV692" s="41"/>
      <c r="AW692" s="41"/>
      <c r="AX692" s="41"/>
      <c r="AY692" s="41"/>
      <c r="AZ692" s="41"/>
      <c r="BA692" s="41"/>
      <c r="BB692" s="41"/>
      <c r="BC692" s="41"/>
      <c r="BD692" s="41"/>
      <c r="BE692" s="41"/>
    </row>
    <row r="693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  <c r="AG693" s="41"/>
      <c r="AH693" s="41"/>
      <c r="AI693" s="41"/>
      <c r="AJ693" s="41"/>
      <c r="AK693" s="41"/>
      <c r="AL693" s="41"/>
      <c r="AM693" s="41"/>
      <c r="AN693" s="41"/>
      <c r="AO693" s="41"/>
      <c r="AP693" s="41"/>
      <c r="AQ693" s="41"/>
      <c r="AR693" s="41"/>
      <c r="AS693" s="41"/>
      <c r="AT693" s="41"/>
      <c r="AU693" s="41"/>
      <c r="AV693" s="41"/>
      <c r="AW693" s="41"/>
      <c r="AX693" s="41"/>
      <c r="AY693" s="41"/>
      <c r="AZ693" s="41"/>
      <c r="BA693" s="41"/>
      <c r="BB693" s="41"/>
      <c r="BC693" s="41"/>
      <c r="BD693" s="41"/>
      <c r="BE693" s="41"/>
    </row>
    <row r="694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  <c r="AW694" s="41"/>
      <c r="AX694" s="41"/>
      <c r="AY694" s="41"/>
      <c r="AZ694" s="41"/>
      <c r="BA694" s="41"/>
      <c r="BB694" s="41"/>
      <c r="BC694" s="41"/>
      <c r="BD694" s="41"/>
      <c r="BE694" s="41"/>
    </row>
    <row r="69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  <c r="AG695" s="41"/>
      <c r="AH695" s="4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  <c r="AW695" s="41"/>
      <c r="AX695" s="41"/>
      <c r="AY695" s="41"/>
      <c r="AZ695" s="41"/>
      <c r="BA695" s="41"/>
      <c r="BB695" s="41"/>
      <c r="BC695" s="41"/>
      <c r="BD695" s="41"/>
      <c r="BE695" s="41"/>
    </row>
    <row r="696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  <c r="AG696" s="41"/>
      <c r="AH696" s="41"/>
      <c r="AI696" s="41"/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  <c r="AT696" s="41"/>
      <c r="AU696" s="41"/>
      <c r="AV696" s="41"/>
      <c r="AW696" s="41"/>
      <c r="AX696" s="41"/>
      <c r="AY696" s="41"/>
      <c r="AZ696" s="41"/>
      <c r="BA696" s="41"/>
      <c r="BB696" s="41"/>
      <c r="BC696" s="41"/>
      <c r="BD696" s="41"/>
      <c r="BE696" s="41"/>
    </row>
    <row r="697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  <c r="AG697" s="41"/>
      <c r="AH697" s="41"/>
      <c r="AI697" s="41"/>
      <c r="AJ697" s="41"/>
      <c r="AK697" s="41"/>
      <c r="AL697" s="41"/>
      <c r="AM697" s="41"/>
      <c r="AN697" s="41"/>
      <c r="AO697" s="41"/>
      <c r="AP697" s="41"/>
      <c r="AQ697" s="41"/>
      <c r="AR697" s="41"/>
      <c r="AS697" s="41"/>
      <c r="AT697" s="41"/>
      <c r="AU697" s="41"/>
      <c r="AV697" s="41"/>
      <c r="AW697" s="41"/>
      <c r="AX697" s="41"/>
      <c r="AY697" s="41"/>
      <c r="AZ697" s="41"/>
      <c r="BA697" s="41"/>
      <c r="BB697" s="41"/>
      <c r="BC697" s="41"/>
      <c r="BD697" s="41"/>
      <c r="BE697" s="41"/>
    </row>
    <row r="698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  <c r="AG698" s="41"/>
      <c r="AH698" s="4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  <c r="AW698" s="41"/>
      <c r="AX698" s="41"/>
      <c r="AY698" s="41"/>
      <c r="AZ698" s="41"/>
      <c r="BA698" s="41"/>
      <c r="BB698" s="41"/>
      <c r="BC698" s="41"/>
      <c r="BD698" s="41"/>
      <c r="BE698" s="41"/>
    </row>
    <row r="699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  <c r="AG699" s="41"/>
      <c r="AH699" s="41"/>
      <c r="AI699" s="41"/>
      <c r="AJ699" s="41"/>
      <c r="AK699" s="41"/>
      <c r="AL699" s="41"/>
      <c r="AM699" s="41"/>
      <c r="AN699" s="41"/>
      <c r="AO699" s="41"/>
      <c r="AP699" s="41"/>
      <c r="AQ699" s="41"/>
      <c r="AR699" s="41"/>
      <c r="AS699" s="41"/>
      <c r="AT699" s="41"/>
      <c r="AU699" s="41"/>
      <c r="AV699" s="41"/>
      <c r="AW699" s="41"/>
      <c r="AX699" s="41"/>
      <c r="AY699" s="41"/>
      <c r="AZ699" s="41"/>
      <c r="BA699" s="41"/>
      <c r="BB699" s="41"/>
      <c r="BC699" s="41"/>
      <c r="BD699" s="41"/>
      <c r="BE699" s="41"/>
    </row>
    <row r="700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41"/>
      <c r="AH700" s="41"/>
      <c r="AI700" s="41"/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  <c r="AT700" s="41"/>
      <c r="AU700" s="41"/>
      <c r="AV700" s="41"/>
      <c r="AW700" s="41"/>
      <c r="AX700" s="41"/>
      <c r="AY700" s="41"/>
      <c r="AZ700" s="41"/>
      <c r="BA700" s="41"/>
      <c r="BB700" s="41"/>
      <c r="BC700" s="41"/>
      <c r="BD700" s="41"/>
      <c r="BE700" s="41"/>
    </row>
    <row r="70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1"/>
      <c r="AH701" s="4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  <c r="AT701" s="41"/>
      <c r="AU701" s="41"/>
      <c r="AV701" s="41"/>
      <c r="AW701" s="41"/>
      <c r="AX701" s="41"/>
      <c r="AY701" s="41"/>
      <c r="AZ701" s="41"/>
      <c r="BA701" s="41"/>
      <c r="BB701" s="41"/>
      <c r="BC701" s="41"/>
      <c r="BD701" s="41"/>
      <c r="BE701" s="41"/>
    </row>
    <row r="70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  <c r="AW702" s="41"/>
      <c r="AX702" s="41"/>
      <c r="AY702" s="41"/>
      <c r="AZ702" s="41"/>
      <c r="BA702" s="41"/>
      <c r="BB702" s="41"/>
      <c r="BC702" s="41"/>
      <c r="BD702" s="41"/>
      <c r="BE702" s="41"/>
    </row>
    <row r="703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  <c r="AG703" s="41"/>
      <c r="AH703" s="4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  <c r="AW703" s="41"/>
      <c r="AX703" s="41"/>
      <c r="AY703" s="41"/>
      <c r="AZ703" s="41"/>
      <c r="BA703" s="41"/>
      <c r="BB703" s="41"/>
      <c r="BC703" s="41"/>
      <c r="BD703" s="41"/>
      <c r="BE703" s="41"/>
    </row>
    <row r="704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  <c r="AW704" s="41"/>
      <c r="AX704" s="41"/>
      <c r="AY704" s="41"/>
      <c r="AZ704" s="41"/>
      <c r="BA704" s="41"/>
      <c r="BB704" s="41"/>
      <c r="BC704" s="41"/>
      <c r="BD704" s="41"/>
      <c r="BE704" s="41"/>
    </row>
    <row r="70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  <c r="AG705" s="41"/>
      <c r="AH705" s="41"/>
      <c r="AI705" s="41"/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  <c r="AT705" s="41"/>
      <c r="AU705" s="41"/>
      <c r="AV705" s="41"/>
      <c r="AW705" s="41"/>
      <c r="AX705" s="41"/>
      <c r="AY705" s="41"/>
      <c r="AZ705" s="41"/>
      <c r="BA705" s="41"/>
      <c r="BB705" s="41"/>
      <c r="BC705" s="41"/>
      <c r="BD705" s="41"/>
      <c r="BE705" s="41"/>
    </row>
    <row r="706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  <c r="AG706" s="41"/>
      <c r="AH706" s="4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  <c r="AW706" s="41"/>
      <c r="AX706" s="41"/>
      <c r="AY706" s="41"/>
      <c r="AZ706" s="41"/>
      <c r="BA706" s="41"/>
      <c r="BB706" s="41"/>
      <c r="BC706" s="41"/>
      <c r="BD706" s="41"/>
      <c r="BE706" s="41"/>
    </row>
    <row r="707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  <c r="AG707" s="41"/>
      <c r="AH707" s="4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  <c r="AT707" s="41"/>
      <c r="AU707" s="41"/>
      <c r="AV707" s="41"/>
      <c r="AW707" s="41"/>
      <c r="AX707" s="41"/>
      <c r="AY707" s="41"/>
      <c r="AZ707" s="41"/>
      <c r="BA707" s="41"/>
      <c r="BB707" s="41"/>
      <c r="BC707" s="41"/>
      <c r="BD707" s="41"/>
      <c r="BE707" s="41"/>
    </row>
    <row r="708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  <c r="AG708" s="41"/>
      <c r="AH708" s="41"/>
      <c r="AI708" s="41"/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  <c r="AT708" s="41"/>
      <c r="AU708" s="41"/>
      <c r="AV708" s="41"/>
      <c r="AW708" s="41"/>
      <c r="AX708" s="41"/>
      <c r="AY708" s="41"/>
      <c r="AZ708" s="41"/>
      <c r="BA708" s="41"/>
      <c r="BB708" s="41"/>
      <c r="BC708" s="41"/>
      <c r="BD708" s="41"/>
      <c r="BE708" s="41"/>
    </row>
    <row r="709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41"/>
      <c r="BB709" s="41"/>
      <c r="BC709" s="41"/>
      <c r="BD709" s="41"/>
      <c r="BE709" s="41"/>
    </row>
    <row r="710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  <c r="AW710" s="41"/>
      <c r="AX710" s="41"/>
      <c r="AY710" s="41"/>
      <c r="AZ710" s="41"/>
      <c r="BA710" s="41"/>
      <c r="BB710" s="41"/>
      <c r="BC710" s="41"/>
      <c r="BD710" s="41"/>
      <c r="BE710" s="41"/>
    </row>
    <row r="71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  <c r="BA711" s="41"/>
      <c r="BB711" s="41"/>
      <c r="BC711" s="41"/>
      <c r="BD711" s="41"/>
      <c r="BE711" s="41"/>
    </row>
    <row r="71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  <c r="AW712" s="41"/>
      <c r="AX712" s="41"/>
      <c r="AY712" s="41"/>
      <c r="AZ712" s="41"/>
      <c r="BA712" s="41"/>
      <c r="BB712" s="41"/>
      <c r="BC712" s="41"/>
      <c r="BD712" s="41"/>
      <c r="BE712" s="41"/>
    </row>
    <row r="713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  <c r="AW713" s="41"/>
      <c r="AX713" s="41"/>
      <c r="AY713" s="41"/>
      <c r="AZ713" s="41"/>
      <c r="BA713" s="41"/>
      <c r="BB713" s="41"/>
      <c r="BC713" s="41"/>
      <c r="BD713" s="41"/>
      <c r="BE713" s="41"/>
    </row>
    <row r="714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  <c r="AW714" s="41"/>
      <c r="AX714" s="41"/>
      <c r="AY714" s="41"/>
      <c r="AZ714" s="41"/>
      <c r="BA714" s="41"/>
      <c r="BB714" s="41"/>
      <c r="BC714" s="41"/>
      <c r="BD714" s="41"/>
      <c r="BE714" s="41"/>
    </row>
    <row r="71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  <c r="AW715" s="41"/>
      <c r="AX715" s="41"/>
      <c r="AY715" s="41"/>
      <c r="AZ715" s="41"/>
      <c r="BA715" s="41"/>
      <c r="BB715" s="41"/>
      <c r="BC715" s="41"/>
      <c r="BD715" s="41"/>
      <c r="BE715" s="41"/>
    </row>
    <row r="716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1"/>
      <c r="AH716" s="4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  <c r="AT716" s="41"/>
      <c r="AU716" s="41"/>
      <c r="AV716" s="41"/>
      <c r="AW716" s="41"/>
      <c r="AX716" s="41"/>
      <c r="AY716" s="41"/>
      <c r="AZ716" s="41"/>
      <c r="BA716" s="41"/>
      <c r="BB716" s="41"/>
      <c r="BC716" s="41"/>
      <c r="BD716" s="41"/>
      <c r="BE716" s="41"/>
    </row>
    <row r="717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  <c r="AW717" s="41"/>
      <c r="AX717" s="41"/>
      <c r="AY717" s="41"/>
      <c r="AZ717" s="41"/>
      <c r="BA717" s="41"/>
      <c r="BB717" s="41"/>
      <c r="BC717" s="41"/>
      <c r="BD717" s="41"/>
      <c r="BE717" s="41"/>
    </row>
    <row r="718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  <c r="AW718" s="41"/>
      <c r="AX718" s="41"/>
      <c r="AY718" s="41"/>
      <c r="AZ718" s="41"/>
      <c r="BA718" s="41"/>
      <c r="BB718" s="41"/>
      <c r="BC718" s="41"/>
      <c r="BD718" s="41"/>
      <c r="BE718" s="41"/>
    </row>
    <row r="719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  <c r="AW719" s="41"/>
      <c r="AX719" s="41"/>
      <c r="AY719" s="41"/>
      <c r="AZ719" s="41"/>
      <c r="BA719" s="41"/>
      <c r="BB719" s="41"/>
      <c r="BC719" s="41"/>
      <c r="BD719" s="41"/>
      <c r="BE719" s="41"/>
    </row>
    <row r="720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41"/>
      <c r="BB720" s="41"/>
      <c r="BC720" s="41"/>
      <c r="BD720" s="41"/>
      <c r="BE720" s="41"/>
    </row>
    <row r="72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  <c r="BA721" s="41"/>
      <c r="BB721" s="41"/>
      <c r="BC721" s="41"/>
      <c r="BD721" s="41"/>
      <c r="BE721" s="41"/>
    </row>
    <row r="72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  <c r="AW722" s="41"/>
      <c r="AX722" s="41"/>
      <c r="AY722" s="41"/>
      <c r="AZ722" s="41"/>
      <c r="BA722" s="41"/>
      <c r="BB722" s="41"/>
      <c r="BC722" s="41"/>
      <c r="BD722" s="41"/>
      <c r="BE722" s="41"/>
    </row>
    <row r="723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  <c r="AW723" s="41"/>
      <c r="AX723" s="41"/>
      <c r="AY723" s="41"/>
      <c r="AZ723" s="41"/>
      <c r="BA723" s="41"/>
      <c r="BB723" s="41"/>
      <c r="BC723" s="41"/>
      <c r="BD723" s="41"/>
      <c r="BE723" s="41"/>
    </row>
    <row r="724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  <c r="AW724" s="41"/>
      <c r="AX724" s="41"/>
      <c r="AY724" s="41"/>
      <c r="AZ724" s="41"/>
      <c r="BA724" s="41"/>
      <c r="BB724" s="41"/>
      <c r="BC724" s="41"/>
      <c r="BD724" s="41"/>
      <c r="BE724" s="41"/>
    </row>
    <row r="7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  <c r="AW725" s="41"/>
      <c r="AX725" s="41"/>
      <c r="AY725" s="41"/>
      <c r="AZ725" s="41"/>
      <c r="BA725" s="41"/>
      <c r="BB725" s="41"/>
      <c r="BC725" s="41"/>
      <c r="BD725" s="41"/>
      <c r="BE725" s="41"/>
    </row>
    <row r="726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  <c r="AW726" s="41"/>
      <c r="AX726" s="41"/>
      <c r="AY726" s="41"/>
      <c r="AZ726" s="41"/>
      <c r="BA726" s="41"/>
      <c r="BB726" s="41"/>
      <c r="BC726" s="41"/>
      <c r="BD726" s="41"/>
      <c r="BE726" s="41"/>
    </row>
    <row r="727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  <c r="AW727" s="41"/>
      <c r="AX727" s="41"/>
      <c r="AY727" s="41"/>
      <c r="AZ727" s="41"/>
      <c r="BA727" s="41"/>
      <c r="BB727" s="41"/>
      <c r="BC727" s="41"/>
      <c r="BD727" s="41"/>
      <c r="BE727" s="41"/>
    </row>
    <row r="728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  <c r="AW728" s="41"/>
      <c r="AX728" s="41"/>
      <c r="AY728" s="41"/>
      <c r="AZ728" s="41"/>
      <c r="BA728" s="41"/>
      <c r="BB728" s="41"/>
      <c r="BC728" s="41"/>
      <c r="BD728" s="41"/>
      <c r="BE728" s="41"/>
    </row>
    <row r="729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  <c r="AW729" s="41"/>
      <c r="AX729" s="41"/>
      <c r="AY729" s="41"/>
      <c r="AZ729" s="41"/>
      <c r="BA729" s="41"/>
      <c r="BB729" s="41"/>
      <c r="BC729" s="41"/>
      <c r="BD729" s="41"/>
      <c r="BE729" s="41"/>
    </row>
    <row r="730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  <c r="AW730" s="41"/>
      <c r="AX730" s="41"/>
      <c r="AY730" s="41"/>
      <c r="AZ730" s="41"/>
      <c r="BA730" s="41"/>
      <c r="BB730" s="41"/>
      <c r="BC730" s="41"/>
      <c r="BD730" s="41"/>
      <c r="BE730" s="41"/>
    </row>
    <row r="73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  <c r="BA731" s="41"/>
      <c r="BB731" s="41"/>
      <c r="BC731" s="41"/>
      <c r="BD731" s="41"/>
      <c r="BE731" s="41"/>
    </row>
    <row r="73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  <c r="AW732" s="41"/>
      <c r="AX732" s="41"/>
      <c r="AY732" s="41"/>
      <c r="AZ732" s="41"/>
      <c r="BA732" s="41"/>
      <c r="BB732" s="41"/>
      <c r="BC732" s="41"/>
      <c r="BD732" s="41"/>
      <c r="BE732" s="41"/>
    </row>
    <row r="733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  <c r="AW733" s="41"/>
      <c r="AX733" s="41"/>
      <c r="AY733" s="41"/>
      <c r="AZ733" s="41"/>
      <c r="BA733" s="41"/>
      <c r="BB733" s="41"/>
      <c r="BC733" s="41"/>
      <c r="BD733" s="41"/>
      <c r="BE733" s="41"/>
    </row>
    <row r="734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  <c r="AW734" s="41"/>
      <c r="AX734" s="41"/>
      <c r="AY734" s="41"/>
      <c r="AZ734" s="41"/>
      <c r="BA734" s="41"/>
      <c r="BB734" s="41"/>
      <c r="BC734" s="41"/>
      <c r="BD734" s="41"/>
      <c r="BE734" s="41"/>
    </row>
    <row r="73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  <c r="AW735" s="41"/>
      <c r="AX735" s="41"/>
      <c r="AY735" s="41"/>
      <c r="AZ735" s="41"/>
      <c r="BA735" s="41"/>
      <c r="BB735" s="41"/>
      <c r="BC735" s="41"/>
      <c r="BD735" s="41"/>
      <c r="BE735" s="41"/>
    </row>
    <row r="736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  <c r="AW736" s="41"/>
      <c r="AX736" s="41"/>
      <c r="AY736" s="41"/>
      <c r="AZ736" s="41"/>
      <c r="BA736" s="41"/>
      <c r="BB736" s="41"/>
      <c r="BC736" s="41"/>
      <c r="BD736" s="41"/>
      <c r="BE736" s="41"/>
    </row>
    <row r="737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  <c r="AW737" s="41"/>
      <c r="AX737" s="41"/>
      <c r="AY737" s="41"/>
      <c r="AZ737" s="41"/>
      <c r="BA737" s="41"/>
      <c r="BB737" s="41"/>
      <c r="BC737" s="41"/>
      <c r="BD737" s="41"/>
      <c r="BE737" s="41"/>
    </row>
    <row r="738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  <c r="BA738" s="41"/>
      <c r="BB738" s="41"/>
      <c r="BC738" s="41"/>
      <c r="BD738" s="41"/>
      <c r="BE738" s="41"/>
    </row>
    <row r="739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  <c r="AW739" s="41"/>
      <c r="AX739" s="41"/>
      <c r="AY739" s="41"/>
      <c r="AZ739" s="41"/>
      <c r="BA739" s="41"/>
      <c r="BB739" s="41"/>
      <c r="BC739" s="41"/>
      <c r="BD739" s="41"/>
      <c r="BE739" s="41"/>
    </row>
    <row r="740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  <c r="AW740" s="41"/>
      <c r="AX740" s="41"/>
      <c r="AY740" s="41"/>
      <c r="AZ740" s="41"/>
      <c r="BA740" s="41"/>
      <c r="BB740" s="41"/>
      <c r="BC740" s="41"/>
      <c r="BD740" s="41"/>
      <c r="BE740" s="41"/>
    </row>
    <row r="74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  <c r="BA741" s="41"/>
      <c r="BB741" s="41"/>
      <c r="BC741" s="41"/>
      <c r="BD741" s="41"/>
      <c r="BE741" s="41"/>
    </row>
    <row r="74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  <c r="AW742" s="41"/>
      <c r="AX742" s="41"/>
      <c r="AY742" s="41"/>
      <c r="AZ742" s="41"/>
      <c r="BA742" s="41"/>
      <c r="BB742" s="41"/>
      <c r="BC742" s="41"/>
      <c r="BD742" s="41"/>
      <c r="BE742" s="41"/>
    </row>
    <row r="743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  <c r="AW743" s="41"/>
      <c r="AX743" s="41"/>
      <c r="AY743" s="41"/>
      <c r="AZ743" s="41"/>
      <c r="BA743" s="41"/>
      <c r="BB743" s="41"/>
      <c r="BC743" s="41"/>
      <c r="BD743" s="41"/>
      <c r="BE743" s="41"/>
    </row>
    <row r="744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  <c r="BA744" s="41"/>
      <c r="BB744" s="41"/>
      <c r="BC744" s="41"/>
      <c r="BD744" s="41"/>
      <c r="BE744" s="41"/>
    </row>
    <row r="74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  <c r="BA745" s="41"/>
      <c r="BB745" s="41"/>
      <c r="BC745" s="41"/>
      <c r="BD745" s="41"/>
      <c r="BE745" s="41"/>
    </row>
    <row r="746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41"/>
      <c r="BB746" s="41"/>
      <c r="BC746" s="41"/>
      <c r="BD746" s="41"/>
      <c r="BE746" s="41"/>
    </row>
    <row r="747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</row>
    <row r="748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41"/>
      <c r="BB748" s="41"/>
      <c r="BC748" s="41"/>
      <c r="BD748" s="41"/>
      <c r="BE748" s="41"/>
    </row>
    <row r="749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1"/>
    </row>
    <row r="750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  <c r="BD750" s="41"/>
      <c r="BE750" s="41"/>
    </row>
    <row r="75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1"/>
    </row>
    <row r="75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  <c r="BA752" s="41"/>
      <c r="BB752" s="41"/>
      <c r="BC752" s="41"/>
      <c r="BD752" s="41"/>
      <c r="BE752" s="41"/>
    </row>
    <row r="753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  <c r="BA753" s="41"/>
      <c r="BB753" s="41"/>
      <c r="BC753" s="41"/>
      <c r="BD753" s="41"/>
      <c r="BE753" s="41"/>
    </row>
    <row r="754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  <c r="BA754" s="41"/>
      <c r="BB754" s="41"/>
      <c r="BC754" s="41"/>
      <c r="BD754" s="41"/>
      <c r="BE754" s="41"/>
    </row>
    <row r="75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  <c r="BA755" s="41"/>
      <c r="BB755" s="41"/>
      <c r="BC755" s="41"/>
      <c r="BD755" s="41"/>
      <c r="BE755" s="41"/>
    </row>
    <row r="756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  <c r="AW756" s="41"/>
      <c r="AX756" s="41"/>
      <c r="AY756" s="41"/>
      <c r="AZ756" s="41"/>
      <c r="BA756" s="41"/>
      <c r="BB756" s="41"/>
      <c r="BC756" s="41"/>
      <c r="BD756" s="41"/>
      <c r="BE756" s="41"/>
    </row>
    <row r="757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  <c r="AW757" s="41"/>
      <c r="AX757" s="41"/>
      <c r="AY757" s="41"/>
      <c r="AZ757" s="41"/>
      <c r="BA757" s="41"/>
      <c r="BB757" s="41"/>
      <c r="BC757" s="41"/>
      <c r="BD757" s="41"/>
      <c r="BE757" s="41"/>
    </row>
    <row r="758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  <c r="AW758" s="41"/>
      <c r="AX758" s="41"/>
      <c r="AY758" s="41"/>
      <c r="AZ758" s="41"/>
      <c r="BA758" s="41"/>
      <c r="BB758" s="41"/>
      <c r="BC758" s="41"/>
      <c r="BD758" s="41"/>
      <c r="BE758" s="41"/>
    </row>
    <row r="759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  <c r="AW759" s="41"/>
      <c r="AX759" s="41"/>
      <c r="AY759" s="41"/>
      <c r="AZ759" s="41"/>
      <c r="BA759" s="41"/>
      <c r="BB759" s="41"/>
      <c r="BC759" s="41"/>
      <c r="BD759" s="41"/>
      <c r="BE759" s="41"/>
    </row>
    <row r="760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  <c r="AW760" s="41"/>
      <c r="AX760" s="41"/>
      <c r="AY760" s="41"/>
      <c r="AZ760" s="41"/>
      <c r="BA760" s="41"/>
      <c r="BB760" s="41"/>
      <c r="BC760" s="41"/>
      <c r="BD760" s="41"/>
      <c r="BE760" s="41"/>
    </row>
    <row r="76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  <c r="AW761" s="41"/>
      <c r="AX761" s="41"/>
      <c r="AY761" s="41"/>
      <c r="AZ761" s="41"/>
      <c r="BA761" s="41"/>
      <c r="BB761" s="41"/>
      <c r="BC761" s="41"/>
      <c r="BD761" s="41"/>
      <c r="BE761" s="41"/>
    </row>
    <row r="76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  <c r="AT762" s="41"/>
      <c r="AU762" s="41"/>
      <c r="AV762" s="41"/>
      <c r="AW762" s="41"/>
      <c r="AX762" s="41"/>
      <c r="AY762" s="41"/>
      <c r="AZ762" s="41"/>
      <c r="BA762" s="41"/>
      <c r="BB762" s="41"/>
      <c r="BC762" s="41"/>
      <c r="BD762" s="41"/>
      <c r="BE762" s="41"/>
    </row>
    <row r="763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  <c r="AW763" s="41"/>
      <c r="AX763" s="41"/>
      <c r="AY763" s="41"/>
      <c r="AZ763" s="41"/>
      <c r="BA763" s="41"/>
      <c r="BB763" s="41"/>
      <c r="BC763" s="41"/>
      <c r="BD763" s="41"/>
      <c r="BE763" s="41"/>
    </row>
    <row r="764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  <c r="AW764" s="41"/>
      <c r="AX764" s="41"/>
      <c r="AY764" s="41"/>
      <c r="AZ764" s="41"/>
      <c r="BA764" s="41"/>
      <c r="BB764" s="41"/>
      <c r="BC764" s="41"/>
      <c r="BD764" s="41"/>
      <c r="BE764" s="41"/>
    </row>
    <row r="76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  <c r="AW765" s="41"/>
      <c r="AX765" s="41"/>
      <c r="AY765" s="41"/>
      <c r="AZ765" s="41"/>
      <c r="BA765" s="41"/>
      <c r="BB765" s="41"/>
      <c r="BC765" s="41"/>
      <c r="BD765" s="41"/>
      <c r="BE765" s="41"/>
    </row>
    <row r="766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  <c r="AW766" s="41"/>
      <c r="AX766" s="41"/>
      <c r="AY766" s="41"/>
      <c r="AZ766" s="41"/>
      <c r="BA766" s="41"/>
      <c r="BB766" s="41"/>
      <c r="BC766" s="41"/>
      <c r="BD766" s="41"/>
      <c r="BE766" s="41"/>
    </row>
    <row r="767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41"/>
      <c r="BB767" s="41"/>
      <c r="BC767" s="41"/>
      <c r="BD767" s="41"/>
      <c r="BE767" s="41"/>
    </row>
    <row r="768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  <c r="AW768" s="41"/>
      <c r="AX768" s="41"/>
      <c r="AY768" s="41"/>
      <c r="AZ768" s="41"/>
      <c r="BA768" s="41"/>
      <c r="BB768" s="41"/>
      <c r="BC768" s="41"/>
      <c r="BD768" s="41"/>
      <c r="BE768" s="41"/>
    </row>
    <row r="769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  <c r="AW769" s="41"/>
      <c r="AX769" s="41"/>
      <c r="AY769" s="41"/>
      <c r="AZ769" s="41"/>
      <c r="BA769" s="41"/>
      <c r="BB769" s="41"/>
      <c r="BC769" s="41"/>
      <c r="BD769" s="41"/>
      <c r="BE769" s="41"/>
    </row>
    <row r="770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  <c r="BA770" s="41"/>
      <c r="BB770" s="41"/>
      <c r="BC770" s="41"/>
      <c r="BD770" s="41"/>
      <c r="BE770" s="41"/>
    </row>
    <row r="77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41"/>
      <c r="BB771" s="41"/>
      <c r="BC771" s="41"/>
      <c r="BD771" s="41"/>
      <c r="BE771" s="41"/>
    </row>
    <row r="77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  <c r="BA772" s="41"/>
      <c r="BB772" s="41"/>
      <c r="BC772" s="41"/>
      <c r="BD772" s="41"/>
      <c r="BE772" s="41"/>
    </row>
    <row r="773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41"/>
      <c r="BB773" s="41"/>
      <c r="BC773" s="41"/>
      <c r="BD773" s="41"/>
      <c r="BE773" s="41"/>
    </row>
    <row r="774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  <c r="AW774" s="41"/>
      <c r="AX774" s="41"/>
      <c r="AY774" s="41"/>
      <c r="AZ774" s="41"/>
      <c r="BA774" s="41"/>
      <c r="BB774" s="41"/>
      <c r="BC774" s="41"/>
      <c r="BD774" s="41"/>
      <c r="BE774" s="41"/>
    </row>
    <row r="77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41"/>
      <c r="BB775" s="41"/>
      <c r="BC775" s="41"/>
      <c r="BD775" s="41"/>
      <c r="BE775" s="41"/>
    </row>
    <row r="776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  <c r="AW776" s="41"/>
      <c r="AX776" s="41"/>
      <c r="AY776" s="41"/>
      <c r="AZ776" s="41"/>
      <c r="BA776" s="41"/>
      <c r="BB776" s="41"/>
      <c r="BC776" s="41"/>
      <c r="BD776" s="41"/>
      <c r="BE776" s="41"/>
    </row>
    <row r="777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  <c r="AW777" s="41"/>
      <c r="AX777" s="41"/>
      <c r="AY777" s="41"/>
      <c r="AZ777" s="41"/>
      <c r="BA777" s="41"/>
      <c r="BB777" s="41"/>
      <c r="BC777" s="41"/>
      <c r="BD777" s="41"/>
      <c r="BE777" s="41"/>
    </row>
    <row r="778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  <c r="BA778" s="41"/>
      <c r="BB778" s="41"/>
      <c r="BC778" s="41"/>
      <c r="BD778" s="41"/>
      <c r="BE778" s="41"/>
    </row>
    <row r="779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  <c r="BA779" s="41"/>
      <c r="BB779" s="41"/>
      <c r="BC779" s="41"/>
      <c r="BD779" s="41"/>
      <c r="BE779" s="41"/>
    </row>
    <row r="780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  <c r="AW780" s="41"/>
      <c r="AX780" s="41"/>
      <c r="AY780" s="41"/>
      <c r="AZ780" s="41"/>
      <c r="BA780" s="41"/>
      <c r="BB780" s="41"/>
      <c r="BC780" s="41"/>
      <c r="BD780" s="41"/>
      <c r="BE780" s="41"/>
    </row>
    <row r="78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  <c r="AW781" s="41"/>
      <c r="AX781" s="41"/>
      <c r="AY781" s="41"/>
      <c r="AZ781" s="41"/>
      <c r="BA781" s="41"/>
      <c r="BB781" s="41"/>
      <c r="BC781" s="41"/>
      <c r="BD781" s="41"/>
      <c r="BE781" s="41"/>
    </row>
    <row r="78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  <c r="AW782" s="41"/>
      <c r="AX782" s="41"/>
      <c r="AY782" s="41"/>
      <c r="AZ782" s="41"/>
      <c r="BA782" s="41"/>
      <c r="BB782" s="41"/>
      <c r="BC782" s="41"/>
      <c r="BD782" s="41"/>
      <c r="BE782" s="41"/>
    </row>
    <row r="783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  <c r="BA783" s="41"/>
      <c r="BB783" s="41"/>
      <c r="BC783" s="41"/>
      <c r="BD783" s="41"/>
      <c r="BE783" s="41"/>
    </row>
    <row r="784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  <c r="BA784" s="41"/>
      <c r="BB784" s="41"/>
      <c r="BC784" s="41"/>
      <c r="BD784" s="41"/>
      <c r="BE784" s="41"/>
    </row>
    <row r="785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  <c r="AW785" s="41"/>
      <c r="AX785" s="41"/>
      <c r="AY785" s="41"/>
      <c r="AZ785" s="41"/>
      <c r="BA785" s="41"/>
      <c r="BB785" s="41"/>
      <c r="BC785" s="41"/>
      <c r="BD785" s="41"/>
      <c r="BE785" s="41"/>
    </row>
    <row r="786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  <c r="BA786" s="41"/>
      <c r="BB786" s="41"/>
      <c r="BC786" s="41"/>
      <c r="BD786" s="41"/>
      <c r="BE786" s="41"/>
    </row>
    <row r="787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  <c r="AW787" s="41"/>
      <c r="AX787" s="41"/>
      <c r="AY787" s="41"/>
      <c r="AZ787" s="41"/>
      <c r="BA787" s="41"/>
      <c r="BB787" s="41"/>
      <c r="BC787" s="41"/>
      <c r="BD787" s="41"/>
      <c r="BE787" s="41"/>
    </row>
    <row r="788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41"/>
      <c r="BB788" s="41"/>
      <c r="BC788" s="41"/>
      <c r="BD788" s="41"/>
      <c r="BE788" s="41"/>
    </row>
    <row r="789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  <c r="BA789" s="41"/>
      <c r="BB789" s="41"/>
      <c r="BC789" s="41"/>
      <c r="BD789" s="41"/>
      <c r="BE789" s="41"/>
    </row>
    <row r="790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  <c r="BA790" s="41"/>
      <c r="BB790" s="41"/>
      <c r="BC790" s="41"/>
      <c r="BD790" s="41"/>
      <c r="BE790" s="41"/>
    </row>
    <row r="79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</row>
    <row r="79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41"/>
      <c r="BB792" s="41"/>
      <c r="BC792" s="41"/>
      <c r="BD792" s="41"/>
      <c r="BE792" s="41"/>
    </row>
    <row r="793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41"/>
      <c r="BB793" s="41"/>
      <c r="BC793" s="41"/>
      <c r="BD793" s="41"/>
      <c r="BE793" s="41"/>
    </row>
    <row r="794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</row>
    <row r="795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41"/>
      <c r="BB795" s="41"/>
      <c r="BC795" s="41"/>
      <c r="BD795" s="41"/>
      <c r="BE795" s="41"/>
    </row>
    <row r="796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  <c r="BA796" s="41"/>
      <c r="BB796" s="41"/>
      <c r="BC796" s="41"/>
      <c r="BD796" s="41"/>
      <c r="BE796" s="41"/>
    </row>
    <row r="797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  <c r="BA797" s="41"/>
      <c r="BB797" s="41"/>
      <c r="BC797" s="41"/>
      <c r="BD797" s="41"/>
      <c r="BE797" s="41"/>
    </row>
    <row r="798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  <c r="BA798" s="41"/>
      <c r="BB798" s="41"/>
      <c r="BC798" s="41"/>
      <c r="BD798" s="41"/>
      <c r="BE798" s="41"/>
    </row>
    <row r="799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  <c r="BA799" s="41"/>
      <c r="BB799" s="41"/>
      <c r="BC799" s="41"/>
      <c r="BD799" s="41"/>
      <c r="BE799" s="41"/>
    </row>
    <row r="800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  <c r="AW800" s="41"/>
      <c r="AX800" s="41"/>
      <c r="AY800" s="41"/>
      <c r="AZ800" s="41"/>
      <c r="BA800" s="41"/>
      <c r="BB800" s="41"/>
      <c r="BC800" s="41"/>
      <c r="BD800" s="41"/>
      <c r="BE800" s="41"/>
    </row>
    <row r="80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  <c r="BA801" s="41"/>
      <c r="BB801" s="41"/>
      <c r="BC801" s="41"/>
      <c r="BD801" s="41"/>
      <c r="BE801" s="41"/>
    </row>
    <row r="80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  <c r="AW802" s="41"/>
      <c r="AX802" s="41"/>
      <c r="AY802" s="41"/>
      <c r="AZ802" s="41"/>
      <c r="BA802" s="41"/>
      <c r="BB802" s="41"/>
      <c r="BC802" s="41"/>
      <c r="BD802" s="41"/>
      <c r="BE802" s="41"/>
    </row>
    <row r="803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  <c r="AW803" s="41"/>
      <c r="AX803" s="41"/>
      <c r="AY803" s="41"/>
      <c r="AZ803" s="41"/>
      <c r="BA803" s="41"/>
      <c r="BB803" s="41"/>
      <c r="BC803" s="41"/>
      <c r="BD803" s="41"/>
      <c r="BE803" s="41"/>
    </row>
    <row r="804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  <c r="AW804" s="41"/>
      <c r="AX804" s="41"/>
      <c r="AY804" s="41"/>
      <c r="AZ804" s="41"/>
      <c r="BA804" s="41"/>
      <c r="BB804" s="41"/>
      <c r="BC804" s="41"/>
      <c r="BD804" s="41"/>
      <c r="BE804" s="41"/>
    </row>
    <row r="805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  <c r="AW805" s="41"/>
      <c r="AX805" s="41"/>
      <c r="AY805" s="41"/>
      <c r="AZ805" s="41"/>
      <c r="BA805" s="41"/>
      <c r="BB805" s="41"/>
      <c r="BC805" s="41"/>
      <c r="BD805" s="41"/>
      <c r="BE805" s="41"/>
    </row>
    <row r="806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  <c r="AH806" s="4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  <c r="AW806" s="41"/>
      <c r="AX806" s="41"/>
      <c r="AY806" s="41"/>
      <c r="AZ806" s="41"/>
      <c r="BA806" s="41"/>
      <c r="BB806" s="41"/>
      <c r="BC806" s="41"/>
      <c r="BD806" s="41"/>
      <c r="BE806" s="41"/>
    </row>
    <row r="807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  <c r="AH807" s="41"/>
      <c r="AI807" s="41"/>
      <c r="AJ807" s="41"/>
      <c r="AK807" s="41"/>
      <c r="AL807" s="41"/>
      <c r="AM807" s="41"/>
      <c r="AN807" s="41"/>
      <c r="AO807" s="41"/>
      <c r="AP807" s="41"/>
      <c r="AQ807" s="41"/>
      <c r="AR807" s="41"/>
      <c r="AS807" s="41"/>
      <c r="AT807" s="41"/>
      <c r="AU807" s="41"/>
      <c r="AV807" s="41"/>
      <c r="AW807" s="41"/>
      <c r="AX807" s="41"/>
      <c r="AY807" s="41"/>
      <c r="AZ807" s="41"/>
      <c r="BA807" s="41"/>
      <c r="BB807" s="41"/>
      <c r="BC807" s="41"/>
      <c r="BD807" s="41"/>
      <c r="BE807" s="41"/>
    </row>
    <row r="808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  <c r="AH808" s="41"/>
      <c r="AI808" s="41"/>
      <c r="AJ808" s="41"/>
      <c r="AK808" s="41"/>
      <c r="AL808" s="41"/>
      <c r="AM808" s="41"/>
      <c r="AN808" s="41"/>
      <c r="AO808" s="41"/>
      <c r="AP808" s="41"/>
      <c r="AQ808" s="41"/>
      <c r="AR808" s="41"/>
      <c r="AS808" s="41"/>
      <c r="AT808" s="41"/>
      <c r="AU808" s="41"/>
      <c r="AV808" s="41"/>
      <c r="AW808" s="41"/>
      <c r="AX808" s="41"/>
      <c r="AY808" s="41"/>
      <c r="AZ808" s="41"/>
      <c r="BA808" s="41"/>
      <c r="BB808" s="41"/>
      <c r="BC808" s="41"/>
      <c r="BD808" s="41"/>
      <c r="BE808" s="41"/>
    </row>
    <row r="809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  <c r="AH809" s="41"/>
      <c r="AI809" s="41"/>
      <c r="AJ809" s="41"/>
      <c r="AK809" s="41"/>
      <c r="AL809" s="41"/>
      <c r="AM809" s="41"/>
      <c r="AN809" s="41"/>
      <c r="AO809" s="41"/>
      <c r="AP809" s="41"/>
      <c r="AQ809" s="41"/>
      <c r="AR809" s="41"/>
      <c r="AS809" s="41"/>
      <c r="AT809" s="41"/>
      <c r="AU809" s="41"/>
      <c r="AV809" s="41"/>
      <c r="AW809" s="41"/>
      <c r="AX809" s="41"/>
      <c r="AY809" s="41"/>
      <c r="AZ809" s="41"/>
      <c r="BA809" s="41"/>
      <c r="BB809" s="41"/>
      <c r="BC809" s="41"/>
      <c r="BD809" s="41"/>
      <c r="BE809" s="41"/>
    </row>
    <row r="810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  <c r="AH810" s="4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  <c r="AW810" s="41"/>
      <c r="AX810" s="41"/>
      <c r="AY810" s="41"/>
      <c r="AZ810" s="41"/>
      <c r="BA810" s="41"/>
      <c r="BB810" s="41"/>
      <c r="BC810" s="41"/>
      <c r="BD810" s="41"/>
      <c r="BE810" s="41"/>
    </row>
    <row r="81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  <c r="AH811" s="41"/>
      <c r="AI811" s="41"/>
      <c r="AJ811" s="41"/>
      <c r="AK811" s="41"/>
      <c r="AL811" s="41"/>
      <c r="AM811" s="41"/>
      <c r="AN811" s="41"/>
      <c r="AO811" s="41"/>
      <c r="AP811" s="41"/>
      <c r="AQ811" s="41"/>
      <c r="AR811" s="41"/>
      <c r="AS811" s="41"/>
      <c r="AT811" s="41"/>
      <c r="AU811" s="41"/>
      <c r="AV811" s="41"/>
      <c r="AW811" s="41"/>
      <c r="AX811" s="41"/>
      <c r="AY811" s="41"/>
      <c r="AZ811" s="41"/>
      <c r="BA811" s="41"/>
      <c r="BB811" s="41"/>
      <c r="BC811" s="41"/>
      <c r="BD811" s="41"/>
      <c r="BE811" s="41"/>
    </row>
    <row r="81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1"/>
      <c r="AH812" s="41"/>
      <c r="AI812" s="41"/>
      <c r="AJ812" s="41"/>
      <c r="AK812" s="41"/>
      <c r="AL812" s="41"/>
      <c r="AM812" s="41"/>
      <c r="AN812" s="41"/>
      <c r="AO812" s="41"/>
      <c r="AP812" s="41"/>
      <c r="AQ812" s="41"/>
      <c r="AR812" s="41"/>
      <c r="AS812" s="41"/>
      <c r="AT812" s="41"/>
      <c r="AU812" s="41"/>
      <c r="AV812" s="41"/>
      <c r="AW812" s="41"/>
      <c r="AX812" s="41"/>
      <c r="AY812" s="41"/>
      <c r="AZ812" s="41"/>
      <c r="BA812" s="41"/>
      <c r="BB812" s="41"/>
      <c r="BC812" s="41"/>
      <c r="BD812" s="41"/>
      <c r="BE812" s="41"/>
    </row>
    <row r="813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  <c r="AH813" s="41"/>
      <c r="AI813" s="41"/>
      <c r="AJ813" s="41"/>
      <c r="AK813" s="41"/>
      <c r="AL813" s="41"/>
      <c r="AM813" s="41"/>
      <c r="AN813" s="41"/>
      <c r="AO813" s="41"/>
      <c r="AP813" s="41"/>
      <c r="AQ813" s="41"/>
      <c r="AR813" s="41"/>
      <c r="AS813" s="41"/>
      <c r="AT813" s="41"/>
      <c r="AU813" s="41"/>
      <c r="AV813" s="41"/>
      <c r="AW813" s="41"/>
      <c r="AX813" s="41"/>
      <c r="AY813" s="41"/>
      <c r="AZ813" s="41"/>
      <c r="BA813" s="41"/>
      <c r="BB813" s="41"/>
      <c r="BC813" s="41"/>
      <c r="BD813" s="41"/>
      <c r="BE813" s="41"/>
    </row>
    <row r="814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  <c r="AH814" s="41"/>
      <c r="AI814" s="41"/>
      <c r="AJ814" s="41"/>
      <c r="AK814" s="41"/>
      <c r="AL814" s="41"/>
      <c r="AM814" s="41"/>
      <c r="AN814" s="41"/>
      <c r="AO814" s="41"/>
      <c r="AP814" s="41"/>
      <c r="AQ814" s="41"/>
      <c r="AR814" s="41"/>
      <c r="AS814" s="41"/>
      <c r="AT814" s="41"/>
      <c r="AU814" s="41"/>
      <c r="AV814" s="41"/>
      <c r="AW814" s="41"/>
      <c r="AX814" s="41"/>
      <c r="AY814" s="41"/>
      <c r="AZ814" s="41"/>
      <c r="BA814" s="41"/>
      <c r="BB814" s="41"/>
      <c r="BC814" s="41"/>
      <c r="BD814" s="41"/>
      <c r="BE814" s="41"/>
    </row>
    <row r="815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1"/>
      <c r="AH815" s="41"/>
      <c r="AI815" s="41"/>
      <c r="AJ815" s="41"/>
      <c r="AK815" s="41"/>
      <c r="AL815" s="41"/>
      <c r="AM815" s="41"/>
      <c r="AN815" s="41"/>
      <c r="AO815" s="41"/>
      <c r="AP815" s="41"/>
      <c r="AQ815" s="41"/>
      <c r="AR815" s="41"/>
      <c r="AS815" s="41"/>
      <c r="AT815" s="41"/>
      <c r="AU815" s="41"/>
      <c r="AV815" s="41"/>
      <c r="AW815" s="41"/>
      <c r="AX815" s="41"/>
      <c r="AY815" s="41"/>
      <c r="AZ815" s="41"/>
      <c r="BA815" s="41"/>
      <c r="BB815" s="41"/>
      <c r="BC815" s="41"/>
      <c r="BD815" s="41"/>
      <c r="BE815" s="41"/>
    </row>
    <row r="816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  <c r="AH816" s="41"/>
      <c r="AI816" s="41"/>
      <c r="AJ816" s="41"/>
      <c r="AK816" s="41"/>
      <c r="AL816" s="41"/>
      <c r="AM816" s="41"/>
      <c r="AN816" s="41"/>
      <c r="AO816" s="41"/>
      <c r="AP816" s="41"/>
      <c r="AQ816" s="41"/>
      <c r="AR816" s="41"/>
      <c r="AS816" s="41"/>
      <c r="AT816" s="41"/>
      <c r="AU816" s="41"/>
      <c r="AV816" s="41"/>
      <c r="AW816" s="41"/>
      <c r="AX816" s="41"/>
      <c r="AY816" s="41"/>
      <c r="AZ816" s="41"/>
      <c r="BA816" s="41"/>
      <c r="BB816" s="41"/>
      <c r="BC816" s="41"/>
      <c r="BD816" s="41"/>
      <c r="BE816" s="41"/>
    </row>
    <row r="817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1"/>
      <c r="AH817" s="41"/>
      <c r="AI817" s="41"/>
      <c r="AJ817" s="41"/>
      <c r="AK817" s="41"/>
      <c r="AL817" s="41"/>
      <c r="AM817" s="41"/>
      <c r="AN817" s="41"/>
      <c r="AO817" s="41"/>
      <c r="AP817" s="41"/>
      <c r="AQ817" s="41"/>
      <c r="AR817" s="41"/>
      <c r="AS817" s="41"/>
      <c r="AT817" s="41"/>
      <c r="AU817" s="41"/>
      <c r="AV817" s="41"/>
      <c r="AW817" s="41"/>
      <c r="AX817" s="41"/>
      <c r="AY817" s="41"/>
      <c r="AZ817" s="41"/>
      <c r="BA817" s="41"/>
      <c r="BB817" s="41"/>
      <c r="BC817" s="41"/>
      <c r="BD817" s="41"/>
      <c r="BE817" s="41"/>
    </row>
    <row r="818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  <c r="AH818" s="41"/>
      <c r="AI818" s="41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  <c r="AW818" s="41"/>
      <c r="AX818" s="41"/>
      <c r="AY818" s="41"/>
      <c r="AZ818" s="41"/>
      <c r="BA818" s="41"/>
      <c r="BB818" s="41"/>
      <c r="BC818" s="41"/>
      <c r="BD818" s="41"/>
      <c r="BE818" s="41"/>
    </row>
    <row r="819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1"/>
      <c r="AH819" s="41"/>
      <c r="AI819" s="41"/>
      <c r="AJ819" s="41"/>
      <c r="AK819" s="41"/>
      <c r="AL819" s="41"/>
      <c r="AM819" s="41"/>
      <c r="AN819" s="41"/>
      <c r="AO819" s="41"/>
      <c r="AP819" s="41"/>
      <c r="AQ819" s="41"/>
      <c r="AR819" s="41"/>
      <c r="AS819" s="41"/>
      <c r="AT819" s="41"/>
      <c r="AU819" s="41"/>
      <c r="AV819" s="41"/>
      <c r="AW819" s="41"/>
      <c r="AX819" s="41"/>
      <c r="AY819" s="41"/>
      <c r="AZ819" s="41"/>
      <c r="BA819" s="41"/>
      <c r="BB819" s="41"/>
      <c r="BC819" s="41"/>
      <c r="BD819" s="41"/>
      <c r="BE819" s="41"/>
    </row>
    <row r="820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  <c r="AH820" s="41"/>
      <c r="AI820" s="41"/>
      <c r="AJ820" s="41"/>
      <c r="AK820" s="41"/>
      <c r="AL820" s="41"/>
      <c r="AM820" s="41"/>
      <c r="AN820" s="41"/>
      <c r="AO820" s="41"/>
      <c r="AP820" s="41"/>
      <c r="AQ820" s="41"/>
      <c r="AR820" s="41"/>
      <c r="AS820" s="41"/>
      <c r="AT820" s="41"/>
      <c r="AU820" s="41"/>
      <c r="AV820" s="41"/>
      <c r="AW820" s="41"/>
      <c r="AX820" s="41"/>
      <c r="AY820" s="41"/>
      <c r="AZ820" s="41"/>
      <c r="BA820" s="41"/>
      <c r="BB820" s="41"/>
      <c r="BC820" s="41"/>
      <c r="BD820" s="41"/>
      <c r="BE820" s="41"/>
    </row>
    <row r="82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  <c r="AH821" s="41"/>
      <c r="AI821" s="41"/>
      <c r="AJ821" s="41"/>
      <c r="AK821" s="41"/>
      <c r="AL821" s="41"/>
      <c r="AM821" s="41"/>
      <c r="AN821" s="41"/>
      <c r="AO821" s="41"/>
      <c r="AP821" s="41"/>
      <c r="AQ821" s="41"/>
      <c r="AR821" s="41"/>
      <c r="AS821" s="41"/>
      <c r="AT821" s="41"/>
      <c r="AU821" s="41"/>
      <c r="AV821" s="41"/>
      <c r="AW821" s="41"/>
      <c r="AX821" s="41"/>
      <c r="AY821" s="41"/>
      <c r="AZ821" s="41"/>
      <c r="BA821" s="41"/>
      <c r="BB821" s="41"/>
      <c r="BC821" s="41"/>
      <c r="BD821" s="41"/>
      <c r="BE821" s="41"/>
    </row>
    <row r="82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1"/>
      <c r="AH822" s="41"/>
      <c r="AI822" s="41"/>
      <c r="AJ822" s="41"/>
      <c r="AK822" s="41"/>
      <c r="AL822" s="41"/>
      <c r="AM822" s="41"/>
      <c r="AN822" s="41"/>
      <c r="AO822" s="41"/>
      <c r="AP822" s="41"/>
      <c r="AQ822" s="41"/>
      <c r="AR822" s="41"/>
      <c r="AS822" s="41"/>
      <c r="AT822" s="41"/>
      <c r="AU822" s="41"/>
      <c r="AV822" s="41"/>
      <c r="AW822" s="41"/>
      <c r="AX822" s="41"/>
      <c r="AY822" s="41"/>
      <c r="AZ822" s="41"/>
      <c r="BA822" s="41"/>
      <c r="BB822" s="41"/>
      <c r="BC822" s="41"/>
      <c r="BD822" s="41"/>
      <c r="BE822" s="41"/>
    </row>
    <row r="823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  <c r="AH823" s="41"/>
      <c r="AI823" s="41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  <c r="AW823" s="41"/>
      <c r="AX823" s="41"/>
      <c r="AY823" s="41"/>
      <c r="AZ823" s="41"/>
      <c r="BA823" s="41"/>
      <c r="BB823" s="41"/>
      <c r="BC823" s="41"/>
      <c r="BD823" s="41"/>
      <c r="BE823" s="41"/>
    </row>
    <row r="824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  <c r="AH824" s="41"/>
      <c r="AI824" s="41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  <c r="AW824" s="41"/>
      <c r="AX824" s="41"/>
      <c r="AY824" s="41"/>
      <c r="AZ824" s="41"/>
      <c r="BA824" s="41"/>
      <c r="BB824" s="41"/>
      <c r="BC824" s="41"/>
      <c r="BD824" s="41"/>
      <c r="BE824" s="41"/>
    </row>
    <row r="825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  <c r="AH825" s="41"/>
      <c r="AI825" s="41"/>
      <c r="AJ825" s="41"/>
      <c r="AK825" s="41"/>
      <c r="AL825" s="41"/>
      <c r="AM825" s="41"/>
      <c r="AN825" s="41"/>
      <c r="AO825" s="41"/>
      <c r="AP825" s="41"/>
      <c r="AQ825" s="41"/>
      <c r="AR825" s="41"/>
      <c r="AS825" s="41"/>
      <c r="AT825" s="41"/>
      <c r="AU825" s="41"/>
      <c r="AV825" s="41"/>
      <c r="AW825" s="41"/>
      <c r="AX825" s="41"/>
      <c r="AY825" s="41"/>
      <c r="AZ825" s="41"/>
      <c r="BA825" s="41"/>
      <c r="BB825" s="41"/>
      <c r="BC825" s="41"/>
      <c r="BD825" s="41"/>
      <c r="BE825" s="41"/>
    </row>
    <row r="826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  <c r="AH826" s="41"/>
      <c r="AI826" s="41"/>
      <c r="AJ826" s="41"/>
      <c r="AK826" s="41"/>
      <c r="AL826" s="41"/>
      <c r="AM826" s="41"/>
      <c r="AN826" s="41"/>
      <c r="AO826" s="41"/>
      <c r="AP826" s="41"/>
      <c r="AQ826" s="41"/>
      <c r="AR826" s="41"/>
      <c r="AS826" s="41"/>
      <c r="AT826" s="41"/>
      <c r="AU826" s="41"/>
      <c r="AV826" s="41"/>
      <c r="AW826" s="41"/>
      <c r="AX826" s="41"/>
      <c r="AY826" s="41"/>
      <c r="AZ826" s="41"/>
      <c r="BA826" s="41"/>
      <c r="BB826" s="41"/>
      <c r="BC826" s="41"/>
      <c r="BD826" s="41"/>
      <c r="BE826" s="41"/>
    </row>
    <row r="827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1"/>
      <c r="AH827" s="41"/>
      <c r="AI827" s="41"/>
      <c r="AJ827" s="41"/>
      <c r="AK827" s="41"/>
      <c r="AL827" s="41"/>
      <c r="AM827" s="41"/>
      <c r="AN827" s="41"/>
      <c r="AO827" s="41"/>
      <c r="AP827" s="41"/>
      <c r="AQ827" s="41"/>
      <c r="AR827" s="41"/>
      <c r="AS827" s="41"/>
      <c r="AT827" s="41"/>
      <c r="AU827" s="41"/>
      <c r="AV827" s="41"/>
      <c r="AW827" s="41"/>
      <c r="AX827" s="41"/>
      <c r="AY827" s="41"/>
      <c r="AZ827" s="41"/>
      <c r="BA827" s="41"/>
      <c r="BB827" s="41"/>
      <c r="BC827" s="41"/>
      <c r="BD827" s="41"/>
      <c r="BE827" s="41"/>
    </row>
    <row r="828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  <c r="AG828" s="41"/>
      <c r="AH828" s="41"/>
      <c r="AI828" s="41"/>
      <c r="AJ828" s="41"/>
      <c r="AK828" s="41"/>
      <c r="AL828" s="41"/>
      <c r="AM828" s="41"/>
      <c r="AN828" s="41"/>
      <c r="AO828" s="41"/>
      <c r="AP828" s="41"/>
      <c r="AQ828" s="41"/>
      <c r="AR828" s="41"/>
      <c r="AS828" s="41"/>
      <c r="AT828" s="41"/>
      <c r="AU828" s="41"/>
      <c r="AV828" s="41"/>
      <c r="AW828" s="41"/>
      <c r="AX828" s="41"/>
      <c r="AY828" s="41"/>
      <c r="AZ828" s="41"/>
      <c r="BA828" s="41"/>
      <c r="BB828" s="41"/>
      <c r="BC828" s="41"/>
      <c r="BD828" s="41"/>
      <c r="BE828" s="41"/>
    </row>
    <row r="829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1"/>
      <c r="AH829" s="41"/>
      <c r="AI829" s="41"/>
      <c r="AJ829" s="41"/>
      <c r="AK829" s="41"/>
      <c r="AL829" s="41"/>
      <c r="AM829" s="41"/>
      <c r="AN829" s="41"/>
      <c r="AO829" s="41"/>
      <c r="AP829" s="41"/>
      <c r="AQ829" s="41"/>
      <c r="AR829" s="41"/>
      <c r="AS829" s="41"/>
      <c r="AT829" s="41"/>
      <c r="AU829" s="41"/>
      <c r="AV829" s="41"/>
      <c r="AW829" s="41"/>
      <c r="AX829" s="41"/>
      <c r="AY829" s="41"/>
      <c r="AZ829" s="41"/>
      <c r="BA829" s="41"/>
      <c r="BB829" s="41"/>
      <c r="BC829" s="41"/>
      <c r="BD829" s="41"/>
      <c r="BE829" s="41"/>
    </row>
    <row r="830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  <c r="AH830" s="41"/>
      <c r="AI830" s="41"/>
      <c r="AJ830" s="41"/>
      <c r="AK830" s="41"/>
      <c r="AL830" s="41"/>
      <c r="AM830" s="41"/>
      <c r="AN830" s="41"/>
      <c r="AO830" s="41"/>
      <c r="AP830" s="41"/>
      <c r="AQ830" s="41"/>
      <c r="AR830" s="41"/>
      <c r="AS830" s="41"/>
      <c r="AT830" s="41"/>
      <c r="AU830" s="41"/>
      <c r="AV830" s="41"/>
      <c r="AW830" s="41"/>
      <c r="AX830" s="41"/>
      <c r="AY830" s="41"/>
      <c r="AZ830" s="41"/>
      <c r="BA830" s="41"/>
      <c r="BB830" s="41"/>
      <c r="BC830" s="41"/>
      <c r="BD830" s="41"/>
      <c r="BE830" s="41"/>
    </row>
    <row r="83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  <c r="AH831" s="41"/>
      <c r="AI831" s="41"/>
      <c r="AJ831" s="41"/>
      <c r="AK831" s="41"/>
      <c r="AL831" s="41"/>
      <c r="AM831" s="41"/>
      <c r="AN831" s="41"/>
      <c r="AO831" s="41"/>
      <c r="AP831" s="41"/>
      <c r="AQ831" s="41"/>
      <c r="AR831" s="41"/>
      <c r="AS831" s="41"/>
      <c r="AT831" s="41"/>
      <c r="AU831" s="41"/>
      <c r="AV831" s="41"/>
      <c r="AW831" s="41"/>
      <c r="AX831" s="41"/>
      <c r="AY831" s="41"/>
      <c r="AZ831" s="41"/>
      <c r="BA831" s="41"/>
      <c r="BB831" s="41"/>
      <c r="BC831" s="41"/>
      <c r="BD831" s="41"/>
      <c r="BE831" s="41"/>
    </row>
    <row r="83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  <c r="AH832" s="4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  <c r="AW832" s="41"/>
      <c r="AX832" s="41"/>
      <c r="AY832" s="41"/>
      <c r="AZ832" s="41"/>
      <c r="BA832" s="41"/>
      <c r="BB832" s="41"/>
      <c r="BC832" s="41"/>
      <c r="BD832" s="41"/>
      <c r="BE832" s="41"/>
    </row>
    <row r="833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  <c r="AH833" s="4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  <c r="AW833" s="41"/>
      <c r="AX833" s="41"/>
      <c r="AY833" s="41"/>
      <c r="AZ833" s="41"/>
      <c r="BA833" s="41"/>
      <c r="BB833" s="41"/>
      <c r="BC833" s="41"/>
      <c r="BD833" s="41"/>
      <c r="BE833" s="41"/>
    </row>
    <row r="834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  <c r="AH834" s="41"/>
      <c r="AI834" s="41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  <c r="AW834" s="41"/>
      <c r="AX834" s="41"/>
      <c r="AY834" s="41"/>
      <c r="AZ834" s="41"/>
      <c r="BA834" s="41"/>
      <c r="BB834" s="41"/>
      <c r="BC834" s="41"/>
      <c r="BD834" s="41"/>
      <c r="BE834" s="41"/>
    </row>
    <row r="835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  <c r="AH835" s="4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  <c r="AW835" s="41"/>
      <c r="AX835" s="41"/>
      <c r="AY835" s="41"/>
      <c r="AZ835" s="41"/>
      <c r="BA835" s="41"/>
      <c r="BB835" s="41"/>
      <c r="BC835" s="41"/>
      <c r="BD835" s="41"/>
      <c r="BE835" s="41"/>
    </row>
    <row r="836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  <c r="AH836" s="4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  <c r="AW836" s="41"/>
      <c r="AX836" s="41"/>
      <c r="AY836" s="41"/>
      <c r="AZ836" s="41"/>
      <c r="BA836" s="41"/>
      <c r="BB836" s="41"/>
      <c r="BC836" s="41"/>
      <c r="BD836" s="41"/>
      <c r="BE836" s="41"/>
    </row>
    <row r="837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  <c r="AW837" s="41"/>
      <c r="AX837" s="41"/>
      <c r="AY837" s="41"/>
      <c r="AZ837" s="41"/>
      <c r="BA837" s="41"/>
      <c r="BB837" s="41"/>
      <c r="BC837" s="41"/>
      <c r="BD837" s="41"/>
      <c r="BE837" s="41"/>
    </row>
    <row r="838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  <c r="AW838" s="41"/>
      <c r="AX838" s="41"/>
      <c r="AY838" s="41"/>
      <c r="AZ838" s="41"/>
      <c r="BA838" s="41"/>
      <c r="BB838" s="41"/>
      <c r="BC838" s="41"/>
      <c r="BD838" s="41"/>
      <c r="BE838" s="41"/>
    </row>
    <row r="839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  <c r="BA839" s="41"/>
      <c r="BB839" s="41"/>
      <c r="BC839" s="41"/>
      <c r="BD839" s="41"/>
      <c r="BE839" s="41"/>
    </row>
    <row r="840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  <c r="BA840" s="41"/>
      <c r="BB840" s="41"/>
      <c r="BC840" s="41"/>
      <c r="BD840" s="41"/>
      <c r="BE840" s="41"/>
    </row>
    <row r="84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41"/>
      <c r="BB841" s="41"/>
      <c r="BC841" s="41"/>
      <c r="BD841" s="41"/>
      <c r="BE841" s="41"/>
    </row>
    <row r="84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  <c r="BA842" s="41"/>
      <c r="BB842" s="41"/>
      <c r="BC842" s="41"/>
      <c r="BD842" s="41"/>
      <c r="BE842" s="41"/>
    </row>
    <row r="843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1"/>
    </row>
    <row r="844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1"/>
    </row>
    <row r="845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  <c r="BA845" s="41"/>
      <c r="BB845" s="41"/>
      <c r="BC845" s="41"/>
      <c r="BD845" s="41"/>
      <c r="BE845" s="41"/>
    </row>
    <row r="846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  <c r="BA846" s="41"/>
      <c r="BB846" s="41"/>
      <c r="BC846" s="41"/>
      <c r="BD846" s="41"/>
      <c r="BE846" s="41"/>
    </row>
    <row r="847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  <c r="BA847" s="41"/>
      <c r="BB847" s="41"/>
      <c r="BC847" s="41"/>
      <c r="BD847" s="41"/>
      <c r="BE847" s="41"/>
    </row>
    <row r="848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  <c r="BA848" s="41"/>
      <c r="BB848" s="41"/>
      <c r="BC848" s="41"/>
      <c r="BD848" s="41"/>
      <c r="BE848" s="41"/>
    </row>
    <row r="849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  <c r="BA849" s="41"/>
      <c r="BB849" s="41"/>
      <c r="BC849" s="41"/>
      <c r="BD849" s="41"/>
      <c r="BE849" s="41"/>
    </row>
    <row r="850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41"/>
      <c r="BB850" s="41"/>
      <c r="BC850" s="41"/>
      <c r="BD850" s="41"/>
      <c r="BE850" s="41"/>
    </row>
    <row r="85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1"/>
    </row>
    <row r="85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41"/>
      <c r="BB852" s="41"/>
      <c r="BC852" s="41"/>
      <c r="BD852" s="41"/>
      <c r="BE852" s="41"/>
    </row>
    <row r="853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</row>
    <row r="854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  <c r="AW854" s="41"/>
      <c r="AX854" s="41"/>
      <c r="AY854" s="41"/>
      <c r="AZ854" s="41"/>
      <c r="BA854" s="41"/>
      <c r="BB854" s="41"/>
      <c r="BC854" s="41"/>
      <c r="BD854" s="41"/>
      <c r="BE854" s="41"/>
    </row>
    <row r="855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41"/>
      <c r="BA855" s="41"/>
      <c r="BB855" s="41"/>
      <c r="BC855" s="41"/>
      <c r="BD855" s="41"/>
      <c r="BE855" s="41"/>
    </row>
    <row r="856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41"/>
      <c r="BA856" s="41"/>
      <c r="BB856" s="41"/>
      <c r="BC856" s="41"/>
      <c r="BD856" s="41"/>
      <c r="BE856" s="41"/>
    </row>
    <row r="857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  <c r="AW857" s="41"/>
      <c r="AX857" s="41"/>
      <c r="AY857" s="41"/>
      <c r="AZ857" s="41"/>
      <c r="BA857" s="41"/>
      <c r="BB857" s="41"/>
      <c r="BC857" s="41"/>
      <c r="BD857" s="41"/>
      <c r="BE857" s="41"/>
    </row>
    <row r="858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  <c r="AW858" s="41"/>
      <c r="AX858" s="41"/>
      <c r="AY858" s="41"/>
      <c r="AZ858" s="41"/>
      <c r="BA858" s="41"/>
      <c r="BB858" s="41"/>
      <c r="BC858" s="41"/>
      <c r="BD858" s="41"/>
      <c r="BE858" s="41"/>
    </row>
    <row r="859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  <c r="AW859" s="41"/>
      <c r="AX859" s="41"/>
      <c r="AY859" s="41"/>
      <c r="AZ859" s="41"/>
      <c r="BA859" s="41"/>
      <c r="BB859" s="41"/>
      <c r="BC859" s="41"/>
      <c r="BD859" s="41"/>
      <c r="BE859" s="41"/>
    </row>
    <row r="860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  <c r="AW860" s="41"/>
      <c r="AX860" s="41"/>
      <c r="AY860" s="41"/>
      <c r="AZ860" s="41"/>
      <c r="BA860" s="41"/>
      <c r="BB860" s="41"/>
      <c r="BC860" s="41"/>
      <c r="BD860" s="41"/>
      <c r="BE860" s="41"/>
    </row>
    <row r="86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  <c r="AH861" s="4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  <c r="AW861" s="41"/>
      <c r="AX861" s="41"/>
      <c r="AY861" s="41"/>
      <c r="AZ861" s="41"/>
      <c r="BA861" s="41"/>
      <c r="BB861" s="41"/>
      <c r="BC861" s="41"/>
      <c r="BD861" s="41"/>
      <c r="BE861" s="41"/>
    </row>
    <row r="86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  <c r="AH862" s="4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  <c r="AW862" s="41"/>
      <c r="AX862" s="41"/>
      <c r="AY862" s="41"/>
      <c r="AZ862" s="41"/>
      <c r="BA862" s="41"/>
      <c r="BB862" s="41"/>
      <c r="BC862" s="41"/>
      <c r="BD862" s="41"/>
      <c r="BE862" s="41"/>
    </row>
    <row r="863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41"/>
      <c r="BA863" s="41"/>
      <c r="BB863" s="41"/>
      <c r="BC863" s="41"/>
      <c r="BD863" s="41"/>
      <c r="BE863" s="41"/>
    </row>
    <row r="864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41"/>
      <c r="BA864" s="41"/>
      <c r="BB864" s="41"/>
      <c r="BC864" s="41"/>
      <c r="BD864" s="41"/>
      <c r="BE864" s="41"/>
    </row>
    <row r="865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41"/>
      <c r="BA865" s="41"/>
      <c r="BB865" s="41"/>
      <c r="BC865" s="41"/>
      <c r="BD865" s="41"/>
      <c r="BE865" s="41"/>
    </row>
    <row r="866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  <c r="AH866" s="4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  <c r="AW866" s="41"/>
      <c r="AX866" s="41"/>
      <c r="AY866" s="41"/>
      <c r="AZ866" s="41"/>
      <c r="BA866" s="41"/>
      <c r="BB866" s="41"/>
      <c r="BC866" s="41"/>
      <c r="BD866" s="41"/>
      <c r="BE866" s="41"/>
    </row>
    <row r="867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  <c r="AH867" s="4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  <c r="AW867" s="41"/>
      <c r="AX867" s="41"/>
      <c r="AY867" s="41"/>
      <c r="AZ867" s="41"/>
      <c r="BA867" s="41"/>
      <c r="BB867" s="41"/>
      <c r="BC867" s="41"/>
      <c r="BD867" s="41"/>
      <c r="BE867" s="41"/>
    </row>
    <row r="868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  <c r="AH868" s="4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41"/>
      <c r="AU868" s="41"/>
      <c r="AV868" s="41"/>
      <c r="AW868" s="41"/>
      <c r="AX868" s="41"/>
      <c r="AY868" s="41"/>
      <c r="AZ868" s="41"/>
      <c r="BA868" s="41"/>
      <c r="BB868" s="41"/>
      <c r="BC868" s="41"/>
      <c r="BD868" s="41"/>
      <c r="BE868" s="41"/>
    </row>
    <row r="869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  <c r="AH869" s="4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41"/>
      <c r="AU869" s="41"/>
      <c r="AV869" s="41"/>
      <c r="AW869" s="41"/>
      <c r="AX869" s="41"/>
      <c r="AY869" s="41"/>
      <c r="AZ869" s="41"/>
      <c r="BA869" s="41"/>
      <c r="BB869" s="41"/>
      <c r="BC869" s="41"/>
      <c r="BD869" s="41"/>
      <c r="BE869" s="41"/>
    </row>
    <row r="870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  <c r="AH870" s="4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41"/>
      <c r="AU870" s="41"/>
      <c r="AV870" s="41"/>
      <c r="AW870" s="41"/>
      <c r="AX870" s="41"/>
      <c r="AY870" s="41"/>
      <c r="AZ870" s="41"/>
      <c r="BA870" s="41"/>
      <c r="BB870" s="41"/>
      <c r="BC870" s="41"/>
      <c r="BD870" s="41"/>
      <c r="BE870" s="41"/>
    </row>
    <row r="87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  <c r="AH871" s="4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41"/>
      <c r="AU871" s="41"/>
      <c r="AV871" s="41"/>
      <c r="AW871" s="41"/>
      <c r="AX871" s="41"/>
      <c r="AY871" s="41"/>
      <c r="AZ871" s="41"/>
      <c r="BA871" s="41"/>
      <c r="BB871" s="41"/>
      <c r="BC871" s="41"/>
      <c r="BD871" s="41"/>
      <c r="BE871" s="41"/>
    </row>
    <row r="87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  <c r="AH872" s="4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41"/>
      <c r="AU872" s="41"/>
      <c r="AV872" s="41"/>
      <c r="AW872" s="41"/>
      <c r="AX872" s="41"/>
      <c r="AY872" s="41"/>
      <c r="AZ872" s="41"/>
      <c r="BA872" s="41"/>
      <c r="BB872" s="41"/>
      <c r="BC872" s="41"/>
      <c r="BD872" s="41"/>
      <c r="BE872" s="41"/>
    </row>
    <row r="873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  <c r="AH873" s="4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41"/>
      <c r="AU873" s="41"/>
      <c r="AV873" s="41"/>
      <c r="AW873" s="41"/>
      <c r="AX873" s="41"/>
      <c r="AY873" s="41"/>
      <c r="AZ873" s="41"/>
      <c r="BA873" s="41"/>
      <c r="BB873" s="41"/>
      <c r="BC873" s="41"/>
      <c r="BD873" s="41"/>
      <c r="BE873" s="41"/>
    </row>
    <row r="874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  <c r="AH874" s="4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41"/>
      <c r="AU874" s="41"/>
      <c r="AV874" s="41"/>
      <c r="AW874" s="41"/>
      <c r="AX874" s="41"/>
      <c r="AY874" s="41"/>
      <c r="AZ874" s="41"/>
      <c r="BA874" s="41"/>
      <c r="BB874" s="41"/>
      <c r="BC874" s="41"/>
      <c r="BD874" s="41"/>
      <c r="BE874" s="41"/>
    </row>
    <row r="875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  <c r="AH875" s="4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41"/>
      <c r="AU875" s="41"/>
      <c r="AV875" s="41"/>
      <c r="AW875" s="41"/>
      <c r="AX875" s="41"/>
      <c r="AY875" s="41"/>
      <c r="AZ875" s="41"/>
      <c r="BA875" s="41"/>
      <c r="BB875" s="41"/>
      <c r="BC875" s="41"/>
      <c r="BD875" s="41"/>
      <c r="BE875" s="41"/>
    </row>
    <row r="876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  <c r="AH876" s="4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41"/>
      <c r="AU876" s="41"/>
      <c r="AV876" s="41"/>
      <c r="AW876" s="41"/>
      <c r="AX876" s="41"/>
      <c r="AY876" s="41"/>
      <c r="AZ876" s="41"/>
      <c r="BA876" s="41"/>
      <c r="BB876" s="41"/>
      <c r="BC876" s="41"/>
      <c r="BD876" s="41"/>
      <c r="BE876" s="41"/>
    </row>
    <row r="877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  <c r="AH877" s="4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41"/>
      <c r="AU877" s="41"/>
      <c r="AV877" s="41"/>
      <c r="AW877" s="41"/>
      <c r="AX877" s="41"/>
      <c r="AY877" s="41"/>
      <c r="AZ877" s="41"/>
      <c r="BA877" s="41"/>
      <c r="BB877" s="41"/>
      <c r="BC877" s="41"/>
      <c r="BD877" s="41"/>
      <c r="BE877" s="41"/>
    </row>
    <row r="878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1"/>
      <c r="AU878" s="41"/>
      <c r="AV878" s="41"/>
      <c r="AW878" s="41"/>
      <c r="AX878" s="41"/>
      <c r="AY878" s="41"/>
      <c r="AZ878" s="41"/>
      <c r="BA878" s="41"/>
      <c r="BB878" s="41"/>
      <c r="BC878" s="41"/>
      <c r="BD878" s="41"/>
      <c r="BE878" s="41"/>
    </row>
    <row r="879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  <c r="AH879" s="4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41"/>
      <c r="AU879" s="41"/>
      <c r="AV879" s="41"/>
      <c r="AW879" s="41"/>
      <c r="AX879" s="41"/>
      <c r="AY879" s="41"/>
      <c r="AZ879" s="41"/>
      <c r="BA879" s="41"/>
      <c r="BB879" s="41"/>
      <c r="BC879" s="41"/>
      <c r="BD879" s="41"/>
      <c r="BE879" s="41"/>
    </row>
    <row r="880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  <c r="AW880" s="41"/>
      <c r="AX880" s="41"/>
      <c r="AY880" s="41"/>
      <c r="AZ880" s="41"/>
      <c r="BA880" s="41"/>
      <c r="BB880" s="41"/>
      <c r="BC880" s="41"/>
      <c r="BD880" s="41"/>
      <c r="BE880" s="41"/>
    </row>
    <row r="88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  <c r="AH881" s="4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  <c r="AW881" s="41"/>
      <c r="AX881" s="41"/>
      <c r="AY881" s="41"/>
      <c r="AZ881" s="41"/>
      <c r="BA881" s="41"/>
      <c r="BB881" s="41"/>
      <c r="BC881" s="41"/>
      <c r="BD881" s="41"/>
      <c r="BE881" s="41"/>
    </row>
    <row r="88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  <c r="AH882" s="4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  <c r="AW882" s="41"/>
      <c r="AX882" s="41"/>
      <c r="AY882" s="41"/>
      <c r="AZ882" s="41"/>
      <c r="BA882" s="41"/>
      <c r="BB882" s="41"/>
      <c r="BC882" s="41"/>
      <c r="BD882" s="41"/>
      <c r="BE882" s="41"/>
    </row>
    <row r="883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  <c r="AH883" s="4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  <c r="BA883" s="41"/>
      <c r="BB883" s="41"/>
      <c r="BC883" s="41"/>
      <c r="BD883" s="41"/>
      <c r="BE883" s="41"/>
    </row>
    <row r="884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  <c r="AW884" s="41"/>
      <c r="AX884" s="41"/>
      <c r="AY884" s="41"/>
      <c r="AZ884" s="41"/>
      <c r="BA884" s="41"/>
      <c r="BB884" s="41"/>
      <c r="BC884" s="41"/>
      <c r="BD884" s="41"/>
      <c r="BE884" s="41"/>
    </row>
    <row r="885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  <c r="AH885" s="4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41"/>
      <c r="AU885" s="41"/>
      <c r="AV885" s="41"/>
      <c r="AW885" s="41"/>
      <c r="AX885" s="41"/>
      <c r="AY885" s="41"/>
      <c r="AZ885" s="41"/>
      <c r="BA885" s="41"/>
      <c r="BB885" s="41"/>
      <c r="BC885" s="41"/>
      <c r="BD885" s="41"/>
      <c r="BE885" s="41"/>
    </row>
    <row r="886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  <c r="AH886" s="4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  <c r="AW886" s="41"/>
      <c r="AX886" s="41"/>
      <c r="AY886" s="41"/>
      <c r="AZ886" s="41"/>
      <c r="BA886" s="41"/>
      <c r="BB886" s="41"/>
      <c r="BC886" s="41"/>
      <c r="BD886" s="41"/>
      <c r="BE886" s="41"/>
    </row>
    <row r="887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  <c r="AH887" s="4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  <c r="AW887" s="41"/>
      <c r="AX887" s="41"/>
      <c r="AY887" s="41"/>
      <c r="AZ887" s="41"/>
      <c r="BA887" s="41"/>
      <c r="BB887" s="41"/>
      <c r="BC887" s="41"/>
      <c r="BD887" s="41"/>
      <c r="BE887" s="41"/>
    </row>
    <row r="888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  <c r="AH888" s="4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  <c r="AW888" s="41"/>
      <c r="AX888" s="41"/>
      <c r="AY888" s="41"/>
      <c r="AZ888" s="41"/>
      <c r="BA888" s="41"/>
      <c r="BB888" s="41"/>
      <c r="BC888" s="41"/>
      <c r="BD888" s="41"/>
      <c r="BE888" s="41"/>
    </row>
    <row r="889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  <c r="AW889" s="41"/>
      <c r="AX889" s="41"/>
      <c r="AY889" s="41"/>
      <c r="AZ889" s="41"/>
      <c r="BA889" s="41"/>
      <c r="BB889" s="41"/>
      <c r="BC889" s="41"/>
      <c r="BD889" s="41"/>
      <c r="BE889" s="41"/>
    </row>
    <row r="890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  <c r="AW890" s="41"/>
      <c r="AX890" s="41"/>
      <c r="AY890" s="41"/>
      <c r="AZ890" s="41"/>
      <c r="BA890" s="41"/>
      <c r="BB890" s="41"/>
      <c r="BC890" s="41"/>
      <c r="BD890" s="41"/>
      <c r="BE890" s="41"/>
    </row>
    <row r="89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  <c r="AW891" s="41"/>
      <c r="AX891" s="41"/>
      <c r="AY891" s="41"/>
      <c r="AZ891" s="41"/>
      <c r="BA891" s="41"/>
      <c r="BB891" s="41"/>
      <c r="BC891" s="41"/>
      <c r="BD891" s="41"/>
      <c r="BE891" s="41"/>
    </row>
    <row r="89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  <c r="AW892" s="41"/>
      <c r="AX892" s="41"/>
      <c r="AY892" s="41"/>
      <c r="AZ892" s="41"/>
      <c r="BA892" s="41"/>
      <c r="BB892" s="41"/>
      <c r="BC892" s="41"/>
      <c r="BD892" s="41"/>
      <c r="BE892" s="41"/>
    </row>
    <row r="893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  <c r="AW893" s="41"/>
      <c r="AX893" s="41"/>
      <c r="AY893" s="41"/>
      <c r="AZ893" s="41"/>
      <c r="BA893" s="41"/>
      <c r="BB893" s="41"/>
      <c r="BC893" s="41"/>
      <c r="BD893" s="41"/>
      <c r="BE893" s="41"/>
    </row>
    <row r="894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  <c r="AW894" s="41"/>
      <c r="AX894" s="41"/>
      <c r="AY894" s="41"/>
      <c r="AZ894" s="41"/>
      <c r="BA894" s="41"/>
      <c r="BB894" s="41"/>
      <c r="BC894" s="41"/>
      <c r="BD894" s="41"/>
      <c r="BE894" s="41"/>
    </row>
    <row r="895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  <c r="BA895" s="41"/>
      <c r="BB895" s="41"/>
      <c r="BC895" s="41"/>
      <c r="BD895" s="41"/>
      <c r="BE895" s="41"/>
    </row>
    <row r="896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  <c r="AW896" s="41"/>
      <c r="AX896" s="41"/>
      <c r="AY896" s="41"/>
      <c r="AZ896" s="41"/>
      <c r="BA896" s="41"/>
      <c r="BB896" s="41"/>
      <c r="BC896" s="41"/>
      <c r="BD896" s="41"/>
      <c r="BE896" s="41"/>
    </row>
    <row r="897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  <c r="AW897" s="41"/>
      <c r="AX897" s="41"/>
      <c r="AY897" s="41"/>
      <c r="AZ897" s="41"/>
      <c r="BA897" s="41"/>
      <c r="BB897" s="41"/>
      <c r="BC897" s="41"/>
      <c r="BD897" s="41"/>
      <c r="BE897" s="41"/>
    </row>
    <row r="898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  <c r="AH898" s="4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  <c r="AW898" s="41"/>
      <c r="AX898" s="41"/>
      <c r="AY898" s="41"/>
      <c r="AZ898" s="41"/>
      <c r="BA898" s="41"/>
      <c r="BB898" s="41"/>
      <c r="BC898" s="41"/>
      <c r="BD898" s="41"/>
      <c r="BE898" s="41"/>
    </row>
    <row r="899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  <c r="AW899" s="41"/>
      <c r="AX899" s="41"/>
      <c r="AY899" s="41"/>
      <c r="AZ899" s="41"/>
      <c r="BA899" s="41"/>
      <c r="BB899" s="41"/>
      <c r="BC899" s="41"/>
      <c r="BD899" s="41"/>
      <c r="BE899" s="41"/>
    </row>
    <row r="900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  <c r="AH900" s="4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  <c r="AW900" s="41"/>
      <c r="AX900" s="41"/>
      <c r="AY900" s="41"/>
      <c r="AZ900" s="41"/>
      <c r="BA900" s="41"/>
      <c r="BB900" s="41"/>
      <c r="BC900" s="41"/>
      <c r="BD900" s="41"/>
      <c r="BE900" s="41"/>
    </row>
    <row r="90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  <c r="AH901" s="4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  <c r="AW901" s="41"/>
      <c r="AX901" s="41"/>
      <c r="AY901" s="41"/>
      <c r="AZ901" s="41"/>
      <c r="BA901" s="41"/>
      <c r="BB901" s="41"/>
      <c r="BC901" s="41"/>
      <c r="BD901" s="41"/>
      <c r="BE901" s="41"/>
    </row>
    <row r="90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  <c r="AW902" s="41"/>
      <c r="AX902" s="41"/>
      <c r="AY902" s="41"/>
      <c r="AZ902" s="41"/>
      <c r="BA902" s="41"/>
      <c r="BB902" s="41"/>
      <c r="BC902" s="41"/>
      <c r="BD902" s="41"/>
      <c r="BE902" s="41"/>
    </row>
    <row r="903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  <c r="AH903" s="4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41"/>
      <c r="AU903" s="41"/>
      <c r="AV903" s="41"/>
      <c r="AW903" s="41"/>
      <c r="AX903" s="41"/>
      <c r="AY903" s="41"/>
      <c r="AZ903" s="41"/>
      <c r="BA903" s="41"/>
      <c r="BB903" s="41"/>
      <c r="BC903" s="41"/>
      <c r="BD903" s="41"/>
      <c r="BE903" s="41"/>
    </row>
    <row r="904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  <c r="AH904" s="4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41"/>
      <c r="AU904" s="41"/>
      <c r="AV904" s="41"/>
      <c r="AW904" s="41"/>
      <c r="AX904" s="41"/>
      <c r="AY904" s="41"/>
      <c r="AZ904" s="41"/>
      <c r="BA904" s="41"/>
      <c r="BB904" s="41"/>
      <c r="BC904" s="41"/>
      <c r="BD904" s="41"/>
      <c r="BE904" s="41"/>
    </row>
    <row r="905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  <c r="AH905" s="4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41"/>
      <c r="AU905" s="41"/>
      <c r="AV905" s="41"/>
      <c r="AW905" s="41"/>
      <c r="AX905" s="41"/>
      <c r="AY905" s="41"/>
      <c r="AZ905" s="41"/>
      <c r="BA905" s="41"/>
      <c r="BB905" s="41"/>
      <c r="BC905" s="41"/>
      <c r="BD905" s="41"/>
      <c r="BE905" s="41"/>
    </row>
    <row r="906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  <c r="AW906" s="41"/>
      <c r="AX906" s="41"/>
      <c r="AY906" s="41"/>
      <c r="AZ906" s="41"/>
      <c r="BA906" s="41"/>
      <c r="BB906" s="41"/>
      <c r="BC906" s="41"/>
      <c r="BD906" s="41"/>
      <c r="BE906" s="41"/>
    </row>
    <row r="907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  <c r="AH907" s="4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  <c r="AW907" s="41"/>
      <c r="AX907" s="41"/>
      <c r="AY907" s="41"/>
      <c r="AZ907" s="41"/>
      <c r="BA907" s="41"/>
      <c r="BB907" s="41"/>
      <c r="BC907" s="41"/>
      <c r="BD907" s="41"/>
      <c r="BE907" s="41"/>
    </row>
    <row r="908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  <c r="AH908" s="4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  <c r="AW908" s="41"/>
      <c r="AX908" s="41"/>
      <c r="AY908" s="41"/>
      <c r="AZ908" s="41"/>
      <c r="BA908" s="41"/>
      <c r="BB908" s="41"/>
      <c r="BC908" s="41"/>
      <c r="BD908" s="41"/>
      <c r="BE908" s="41"/>
    </row>
    <row r="909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  <c r="AH909" s="4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41"/>
      <c r="AU909" s="41"/>
      <c r="AV909" s="41"/>
      <c r="AW909" s="41"/>
      <c r="AX909" s="41"/>
      <c r="AY909" s="41"/>
      <c r="AZ909" s="41"/>
      <c r="BA909" s="41"/>
      <c r="BB909" s="41"/>
      <c r="BC909" s="41"/>
      <c r="BD909" s="41"/>
      <c r="BE909" s="41"/>
    </row>
    <row r="910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  <c r="AH910" s="4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  <c r="AW910" s="41"/>
      <c r="AX910" s="41"/>
      <c r="AY910" s="41"/>
      <c r="AZ910" s="41"/>
      <c r="BA910" s="41"/>
      <c r="BB910" s="41"/>
      <c r="BC910" s="41"/>
      <c r="BD910" s="41"/>
      <c r="BE910" s="41"/>
    </row>
    <row r="91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  <c r="AH911" s="4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41"/>
      <c r="AU911" s="41"/>
      <c r="AV911" s="41"/>
      <c r="AW911" s="41"/>
      <c r="AX911" s="41"/>
      <c r="AY911" s="41"/>
      <c r="AZ911" s="41"/>
      <c r="BA911" s="41"/>
      <c r="BB911" s="41"/>
      <c r="BC911" s="41"/>
      <c r="BD911" s="41"/>
      <c r="BE911" s="41"/>
    </row>
    <row r="91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  <c r="AH912" s="4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41"/>
      <c r="AU912" s="41"/>
      <c r="AV912" s="41"/>
      <c r="AW912" s="41"/>
      <c r="AX912" s="41"/>
      <c r="AY912" s="41"/>
      <c r="AZ912" s="41"/>
      <c r="BA912" s="41"/>
      <c r="BB912" s="41"/>
      <c r="BC912" s="41"/>
      <c r="BD912" s="41"/>
      <c r="BE912" s="41"/>
    </row>
    <row r="913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  <c r="AH913" s="4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41"/>
      <c r="AU913" s="41"/>
      <c r="AV913" s="41"/>
      <c r="AW913" s="41"/>
      <c r="AX913" s="41"/>
      <c r="AY913" s="41"/>
      <c r="AZ913" s="41"/>
      <c r="BA913" s="41"/>
      <c r="BB913" s="41"/>
      <c r="BC913" s="41"/>
      <c r="BD913" s="41"/>
      <c r="BE913" s="41"/>
    </row>
    <row r="914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  <c r="AH914" s="4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41"/>
      <c r="AU914" s="41"/>
      <c r="AV914" s="41"/>
      <c r="AW914" s="41"/>
      <c r="AX914" s="41"/>
      <c r="AY914" s="41"/>
      <c r="AZ914" s="41"/>
      <c r="BA914" s="41"/>
      <c r="BB914" s="41"/>
      <c r="BC914" s="41"/>
      <c r="BD914" s="41"/>
      <c r="BE914" s="41"/>
    </row>
    <row r="915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  <c r="AW915" s="41"/>
      <c r="AX915" s="41"/>
      <c r="AY915" s="41"/>
      <c r="AZ915" s="41"/>
      <c r="BA915" s="41"/>
      <c r="BB915" s="41"/>
      <c r="BC915" s="41"/>
      <c r="BD915" s="41"/>
      <c r="BE915" s="41"/>
    </row>
    <row r="916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  <c r="AW916" s="41"/>
      <c r="AX916" s="41"/>
      <c r="AY916" s="41"/>
      <c r="AZ916" s="41"/>
      <c r="BA916" s="41"/>
      <c r="BB916" s="41"/>
      <c r="BC916" s="41"/>
      <c r="BD916" s="41"/>
      <c r="BE916" s="41"/>
    </row>
    <row r="917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  <c r="AH917" s="4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  <c r="AW917" s="41"/>
      <c r="AX917" s="41"/>
      <c r="AY917" s="41"/>
      <c r="AZ917" s="41"/>
      <c r="BA917" s="41"/>
      <c r="BB917" s="41"/>
      <c r="BC917" s="41"/>
      <c r="BD917" s="41"/>
      <c r="BE917" s="41"/>
    </row>
    <row r="918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41"/>
      <c r="AU918" s="41"/>
      <c r="AV918" s="41"/>
      <c r="AW918" s="41"/>
      <c r="AX918" s="41"/>
      <c r="AY918" s="41"/>
      <c r="AZ918" s="41"/>
      <c r="BA918" s="41"/>
      <c r="BB918" s="41"/>
      <c r="BC918" s="41"/>
      <c r="BD918" s="41"/>
      <c r="BE918" s="41"/>
    </row>
    <row r="919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41"/>
      <c r="BB919" s="41"/>
      <c r="BC919" s="41"/>
      <c r="BD919" s="41"/>
      <c r="BE919" s="41"/>
    </row>
    <row r="920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41"/>
      <c r="AU920" s="41"/>
      <c r="AV920" s="41"/>
      <c r="AW920" s="41"/>
      <c r="AX920" s="41"/>
      <c r="AY920" s="41"/>
      <c r="AZ920" s="41"/>
      <c r="BA920" s="41"/>
      <c r="BB920" s="41"/>
      <c r="BC920" s="41"/>
      <c r="BD920" s="41"/>
      <c r="BE920" s="41"/>
    </row>
    <row r="92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  <c r="AH921" s="41"/>
      <c r="AI921" s="41"/>
      <c r="AJ921" s="41"/>
      <c r="AK921" s="41"/>
      <c r="AL921" s="41"/>
      <c r="AM921" s="41"/>
      <c r="AN921" s="41"/>
      <c r="AO921" s="41"/>
      <c r="AP921" s="41"/>
      <c r="AQ921" s="41"/>
      <c r="AR921" s="41"/>
      <c r="AS921" s="41"/>
      <c r="AT921" s="41"/>
      <c r="AU921" s="41"/>
      <c r="AV921" s="41"/>
      <c r="AW921" s="41"/>
      <c r="AX921" s="41"/>
      <c r="AY921" s="41"/>
      <c r="AZ921" s="41"/>
      <c r="BA921" s="41"/>
      <c r="BB921" s="41"/>
      <c r="BC921" s="41"/>
      <c r="BD921" s="41"/>
      <c r="BE921" s="41"/>
    </row>
    <row r="92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  <c r="AH922" s="41"/>
      <c r="AI922" s="41"/>
      <c r="AJ922" s="41"/>
      <c r="AK922" s="41"/>
      <c r="AL922" s="41"/>
      <c r="AM922" s="41"/>
      <c r="AN922" s="41"/>
      <c r="AO922" s="41"/>
      <c r="AP922" s="41"/>
      <c r="AQ922" s="41"/>
      <c r="AR922" s="41"/>
      <c r="AS922" s="41"/>
      <c r="AT922" s="41"/>
      <c r="AU922" s="41"/>
      <c r="AV922" s="41"/>
      <c r="AW922" s="41"/>
      <c r="AX922" s="41"/>
      <c r="AY922" s="41"/>
      <c r="AZ922" s="41"/>
      <c r="BA922" s="41"/>
      <c r="BB922" s="41"/>
      <c r="BC922" s="41"/>
      <c r="BD922" s="41"/>
      <c r="BE922" s="41"/>
    </row>
    <row r="923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  <c r="AH923" s="41"/>
      <c r="AI923" s="41"/>
      <c r="AJ923" s="41"/>
      <c r="AK923" s="41"/>
      <c r="AL923" s="41"/>
      <c r="AM923" s="41"/>
      <c r="AN923" s="41"/>
      <c r="AO923" s="41"/>
      <c r="AP923" s="41"/>
      <c r="AQ923" s="41"/>
      <c r="AR923" s="41"/>
      <c r="AS923" s="41"/>
      <c r="AT923" s="41"/>
      <c r="AU923" s="41"/>
      <c r="AV923" s="41"/>
      <c r="AW923" s="41"/>
      <c r="AX923" s="41"/>
      <c r="AY923" s="41"/>
      <c r="AZ923" s="41"/>
      <c r="BA923" s="41"/>
      <c r="BB923" s="41"/>
      <c r="BC923" s="41"/>
      <c r="BD923" s="41"/>
      <c r="BE923" s="41"/>
    </row>
    <row r="924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  <c r="AH924" s="41"/>
      <c r="AI924" s="41"/>
      <c r="AJ924" s="41"/>
      <c r="AK924" s="41"/>
      <c r="AL924" s="41"/>
      <c r="AM924" s="41"/>
      <c r="AN924" s="41"/>
      <c r="AO924" s="41"/>
      <c r="AP924" s="41"/>
      <c r="AQ924" s="41"/>
      <c r="AR924" s="41"/>
      <c r="AS924" s="41"/>
      <c r="AT924" s="41"/>
      <c r="AU924" s="41"/>
      <c r="AV924" s="41"/>
      <c r="AW924" s="41"/>
      <c r="AX924" s="41"/>
      <c r="AY924" s="41"/>
      <c r="AZ924" s="41"/>
      <c r="BA924" s="41"/>
      <c r="BB924" s="41"/>
      <c r="BC924" s="41"/>
      <c r="BD924" s="41"/>
      <c r="BE924" s="41"/>
    </row>
    <row r="925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  <c r="AH925" s="41"/>
      <c r="AI925" s="41"/>
      <c r="AJ925" s="41"/>
      <c r="AK925" s="41"/>
      <c r="AL925" s="41"/>
      <c r="AM925" s="41"/>
      <c r="AN925" s="41"/>
      <c r="AO925" s="41"/>
      <c r="AP925" s="41"/>
      <c r="AQ925" s="41"/>
      <c r="AR925" s="41"/>
      <c r="AS925" s="41"/>
      <c r="AT925" s="41"/>
      <c r="AU925" s="41"/>
      <c r="AV925" s="41"/>
      <c r="AW925" s="41"/>
      <c r="AX925" s="41"/>
      <c r="AY925" s="41"/>
      <c r="AZ925" s="41"/>
      <c r="BA925" s="41"/>
      <c r="BB925" s="41"/>
      <c r="BC925" s="41"/>
      <c r="BD925" s="41"/>
      <c r="BE925" s="41"/>
    </row>
    <row r="926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  <c r="AH926" s="41"/>
      <c r="AI926" s="41"/>
      <c r="AJ926" s="41"/>
      <c r="AK926" s="41"/>
      <c r="AL926" s="41"/>
      <c r="AM926" s="41"/>
      <c r="AN926" s="41"/>
      <c r="AO926" s="41"/>
      <c r="AP926" s="41"/>
      <c r="AQ926" s="41"/>
      <c r="AR926" s="41"/>
      <c r="AS926" s="41"/>
      <c r="AT926" s="41"/>
      <c r="AU926" s="41"/>
      <c r="AV926" s="41"/>
      <c r="AW926" s="41"/>
      <c r="AX926" s="41"/>
      <c r="AY926" s="41"/>
      <c r="AZ926" s="41"/>
      <c r="BA926" s="41"/>
      <c r="BB926" s="41"/>
      <c r="BC926" s="41"/>
      <c r="BD926" s="41"/>
      <c r="BE926" s="41"/>
    </row>
    <row r="927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41"/>
      <c r="AU927" s="41"/>
      <c r="AV927" s="41"/>
      <c r="AW927" s="41"/>
      <c r="AX927" s="41"/>
      <c r="AY927" s="41"/>
      <c r="AZ927" s="41"/>
      <c r="BA927" s="41"/>
      <c r="BB927" s="41"/>
      <c r="BC927" s="41"/>
      <c r="BD927" s="41"/>
      <c r="BE927" s="41"/>
    </row>
    <row r="928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  <c r="AH928" s="41"/>
      <c r="AI928" s="41"/>
      <c r="AJ928" s="41"/>
      <c r="AK928" s="41"/>
      <c r="AL928" s="41"/>
      <c r="AM928" s="41"/>
      <c r="AN928" s="41"/>
      <c r="AO928" s="41"/>
      <c r="AP928" s="41"/>
      <c r="AQ928" s="41"/>
      <c r="AR928" s="41"/>
      <c r="AS928" s="41"/>
      <c r="AT928" s="41"/>
      <c r="AU928" s="41"/>
      <c r="AV928" s="41"/>
      <c r="AW928" s="41"/>
      <c r="AX928" s="41"/>
      <c r="AY928" s="41"/>
      <c r="AZ928" s="41"/>
      <c r="BA928" s="41"/>
      <c r="BB928" s="41"/>
      <c r="BC928" s="41"/>
      <c r="BD928" s="41"/>
      <c r="BE928" s="41"/>
    </row>
    <row r="929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  <c r="AH929" s="41"/>
      <c r="AI929" s="41"/>
      <c r="AJ929" s="41"/>
      <c r="AK929" s="41"/>
      <c r="AL929" s="41"/>
      <c r="AM929" s="41"/>
      <c r="AN929" s="41"/>
      <c r="AO929" s="41"/>
      <c r="AP929" s="41"/>
      <c r="AQ929" s="41"/>
      <c r="AR929" s="41"/>
      <c r="AS929" s="41"/>
      <c r="AT929" s="41"/>
      <c r="AU929" s="41"/>
      <c r="AV929" s="41"/>
      <c r="AW929" s="41"/>
      <c r="AX929" s="41"/>
      <c r="AY929" s="41"/>
      <c r="AZ929" s="41"/>
      <c r="BA929" s="41"/>
      <c r="BB929" s="41"/>
      <c r="BC929" s="41"/>
      <c r="BD929" s="41"/>
      <c r="BE929" s="41"/>
    </row>
    <row r="930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  <c r="AW930" s="41"/>
      <c r="AX930" s="41"/>
      <c r="AY930" s="41"/>
      <c r="AZ930" s="41"/>
      <c r="BA930" s="41"/>
      <c r="BB930" s="41"/>
      <c r="BC930" s="41"/>
      <c r="BD930" s="41"/>
      <c r="BE930" s="41"/>
    </row>
    <row r="93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  <c r="AW931" s="41"/>
      <c r="AX931" s="41"/>
      <c r="AY931" s="41"/>
      <c r="AZ931" s="41"/>
      <c r="BA931" s="41"/>
      <c r="BB931" s="41"/>
      <c r="BC931" s="41"/>
      <c r="BD931" s="41"/>
      <c r="BE931" s="41"/>
    </row>
    <row r="93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  <c r="AW932" s="41"/>
      <c r="AX932" s="41"/>
      <c r="AY932" s="41"/>
      <c r="AZ932" s="41"/>
      <c r="BA932" s="41"/>
      <c r="BB932" s="41"/>
      <c r="BC932" s="41"/>
      <c r="BD932" s="41"/>
      <c r="BE932" s="41"/>
    </row>
    <row r="933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  <c r="AH933" s="41"/>
      <c r="AI933" s="41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41"/>
      <c r="AU933" s="41"/>
      <c r="AV933" s="41"/>
      <c r="AW933" s="41"/>
      <c r="AX933" s="41"/>
      <c r="AY933" s="41"/>
      <c r="AZ933" s="41"/>
      <c r="BA933" s="41"/>
      <c r="BB933" s="41"/>
      <c r="BC933" s="41"/>
      <c r="BD933" s="41"/>
      <c r="BE933" s="41"/>
    </row>
    <row r="934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41"/>
      <c r="AU934" s="41"/>
      <c r="AV934" s="41"/>
      <c r="AW934" s="41"/>
      <c r="AX934" s="41"/>
      <c r="AY934" s="41"/>
      <c r="AZ934" s="41"/>
      <c r="BA934" s="41"/>
      <c r="BB934" s="41"/>
      <c r="BC934" s="41"/>
      <c r="BD934" s="41"/>
      <c r="BE934" s="41"/>
    </row>
    <row r="935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41"/>
      <c r="AN935" s="41"/>
      <c r="AO935" s="41"/>
      <c r="AP935" s="41"/>
      <c r="AQ935" s="41"/>
      <c r="AR935" s="41"/>
      <c r="AS935" s="41"/>
      <c r="AT935" s="41"/>
      <c r="AU935" s="41"/>
      <c r="AV935" s="41"/>
      <c r="AW935" s="41"/>
      <c r="AX935" s="41"/>
      <c r="AY935" s="41"/>
      <c r="AZ935" s="41"/>
      <c r="BA935" s="41"/>
      <c r="BB935" s="41"/>
      <c r="BC935" s="41"/>
      <c r="BD935" s="41"/>
      <c r="BE935" s="41"/>
    </row>
    <row r="936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41"/>
      <c r="AU936" s="41"/>
      <c r="AV936" s="41"/>
      <c r="AW936" s="41"/>
      <c r="AX936" s="41"/>
      <c r="AY936" s="41"/>
      <c r="AZ936" s="41"/>
      <c r="BA936" s="41"/>
      <c r="BB936" s="41"/>
      <c r="BC936" s="41"/>
      <c r="BD936" s="41"/>
      <c r="BE936" s="41"/>
    </row>
    <row r="937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  <c r="AH937" s="41"/>
      <c r="AI937" s="41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41"/>
      <c r="AU937" s="41"/>
      <c r="AV937" s="41"/>
      <c r="AW937" s="41"/>
      <c r="AX937" s="41"/>
      <c r="AY937" s="41"/>
      <c r="AZ937" s="41"/>
      <c r="BA937" s="41"/>
      <c r="BB937" s="41"/>
      <c r="BC937" s="41"/>
      <c r="BD937" s="41"/>
      <c r="BE937" s="41"/>
    </row>
    <row r="938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  <c r="AH938" s="41"/>
      <c r="AI938" s="41"/>
      <c r="AJ938" s="41"/>
      <c r="AK938" s="41"/>
      <c r="AL938" s="41"/>
      <c r="AM938" s="41"/>
      <c r="AN938" s="41"/>
      <c r="AO938" s="41"/>
      <c r="AP938" s="41"/>
      <c r="AQ938" s="41"/>
      <c r="AR938" s="41"/>
      <c r="AS938" s="41"/>
      <c r="AT938" s="41"/>
      <c r="AU938" s="41"/>
      <c r="AV938" s="41"/>
      <c r="AW938" s="41"/>
      <c r="AX938" s="41"/>
      <c r="AY938" s="41"/>
      <c r="AZ938" s="41"/>
      <c r="BA938" s="41"/>
      <c r="BB938" s="41"/>
      <c r="BC938" s="41"/>
      <c r="BD938" s="41"/>
      <c r="BE938" s="41"/>
    </row>
    <row r="939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  <c r="AH939" s="41"/>
      <c r="AI939" s="41"/>
      <c r="AJ939" s="41"/>
      <c r="AK939" s="41"/>
      <c r="AL939" s="41"/>
      <c r="AM939" s="41"/>
      <c r="AN939" s="41"/>
      <c r="AO939" s="41"/>
      <c r="AP939" s="41"/>
      <c r="AQ939" s="41"/>
      <c r="AR939" s="41"/>
      <c r="AS939" s="41"/>
      <c r="AT939" s="41"/>
      <c r="AU939" s="41"/>
      <c r="AV939" s="41"/>
      <c r="AW939" s="41"/>
      <c r="AX939" s="41"/>
      <c r="AY939" s="41"/>
      <c r="AZ939" s="41"/>
      <c r="BA939" s="41"/>
      <c r="BB939" s="41"/>
      <c r="BC939" s="41"/>
      <c r="BD939" s="41"/>
      <c r="BE939" s="41"/>
    </row>
    <row r="940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  <c r="AH940" s="41"/>
      <c r="AI940" s="41"/>
      <c r="AJ940" s="41"/>
      <c r="AK940" s="41"/>
      <c r="AL940" s="41"/>
      <c r="AM940" s="41"/>
      <c r="AN940" s="41"/>
      <c r="AO940" s="41"/>
      <c r="AP940" s="41"/>
      <c r="AQ940" s="41"/>
      <c r="AR940" s="41"/>
      <c r="AS940" s="41"/>
      <c r="AT940" s="41"/>
      <c r="AU940" s="41"/>
      <c r="AV940" s="41"/>
      <c r="AW940" s="41"/>
      <c r="AX940" s="41"/>
      <c r="AY940" s="41"/>
      <c r="AZ940" s="41"/>
      <c r="BA940" s="41"/>
      <c r="BB940" s="41"/>
      <c r="BC940" s="41"/>
      <c r="BD940" s="41"/>
      <c r="BE940" s="41"/>
    </row>
    <row r="94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  <c r="AH941" s="41"/>
      <c r="AI941" s="41"/>
      <c r="AJ941" s="41"/>
      <c r="AK941" s="41"/>
      <c r="AL941" s="41"/>
      <c r="AM941" s="41"/>
      <c r="AN941" s="41"/>
      <c r="AO941" s="41"/>
      <c r="AP941" s="41"/>
      <c r="AQ941" s="41"/>
      <c r="AR941" s="41"/>
      <c r="AS941" s="41"/>
      <c r="AT941" s="41"/>
      <c r="AU941" s="41"/>
      <c r="AV941" s="41"/>
      <c r="AW941" s="41"/>
      <c r="AX941" s="41"/>
      <c r="AY941" s="41"/>
      <c r="AZ941" s="41"/>
      <c r="BA941" s="41"/>
      <c r="BB941" s="41"/>
      <c r="BC941" s="41"/>
      <c r="BD941" s="41"/>
      <c r="BE941" s="41"/>
    </row>
    <row r="94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  <c r="AH942" s="41"/>
      <c r="AI942" s="41"/>
      <c r="AJ942" s="41"/>
      <c r="AK942" s="41"/>
      <c r="AL942" s="41"/>
      <c r="AM942" s="41"/>
      <c r="AN942" s="41"/>
      <c r="AO942" s="41"/>
      <c r="AP942" s="41"/>
      <c r="AQ942" s="41"/>
      <c r="AR942" s="41"/>
      <c r="AS942" s="41"/>
      <c r="AT942" s="41"/>
      <c r="AU942" s="41"/>
      <c r="AV942" s="41"/>
      <c r="AW942" s="41"/>
      <c r="AX942" s="41"/>
      <c r="AY942" s="41"/>
      <c r="AZ942" s="41"/>
      <c r="BA942" s="41"/>
      <c r="BB942" s="41"/>
      <c r="BC942" s="41"/>
      <c r="BD942" s="41"/>
      <c r="BE942" s="41"/>
    </row>
    <row r="943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41"/>
      <c r="AU943" s="41"/>
      <c r="AV943" s="41"/>
      <c r="AW943" s="41"/>
      <c r="AX943" s="41"/>
      <c r="AY943" s="41"/>
      <c r="AZ943" s="41"/>
      <c r="BA943" s="41"/>
      <c r="BB943" s="41"/>
      <c r="BC943" s="41"/>
      <c r="BD943" s="41"/>
      <c r="BE943" s="41"/>
    </row>
    <row r="944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  <c r="AH944" s="41"/>
      <c r="AI944" s="41"/>
      <c r="AJ944" s="41"/>
      <c r="AK944" s="41"/>
      <c r="AL944" s="41"/>
      <c r="AM944" s="41"/>
      <c r="AN944" s="41"/>
      <c r="AO944" s="41"/>
      <c r="AP944" s="41"/>
      <c r="AQ944" s="41"/>
      <c r="AR944" s="41"/>
      <c r="AS944" s="41"/>
      <c r="AT944" s="41"/>
      <c r="AU944" s="41"/>
      <c r="AV944" s="41"/>
      <c r="AW944" s="41"/>
      <c r="AX944" s="41"/>
      <c r="AY944" s="41"/>
      <c r="AZ944" s="41"/>
      <c r="BA944" s="41"/>
      <c r="BB944" s="41"/>
      <c r="BC944" s="41"/>
      <c r="BD944" s="41"/>
      <c r="BE944" s="41"/>
    </row>
    <row r="945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  <c r="AH945" s="41"/>
      <c r="AI945" s="41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41"/>
      <c r="AU945" s="41"/>
      <c r="AV945" s="41"/>
      <c r="AW945" s="41"/>
      <c r="AX945" s="41"/>
      <c r="AY945" s="41"/>
      <c r="AZ945" s="41"/>
      <c r="BA945" s="41"/>
      <c r="BB945" s="41"/>
      <c r="BC945" s="41"/>
      <c r="BD945" s="41"/>
      <c r="BE945" s="41"/>
    </row>
    <row r="946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  <c r="AW946" s="41"/>
      <c r="AX946" s="41"/>
      <c r="AY946" s="41"/>
      <c r="AZ946" s="41"/>
      <c r="BA946" s="41"/>
      <c r="BB946" s="41"/>
      <c r="BC946" s="41"/>
      <c r="BD946" s="41"/>
      <c r="BE946" s="41"/>
    </row>
    <row r="947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  <c r="AH947" s="41"/>
      <c r="AI947" s="41"/>
      <c r="AJ947" s="41"/>
      <c r="AK947" s="41"/>
      <c r="AL947" s="41"/>
      <c r="AM947" s="41"/>
      <c r="AN947" s="41"/>
      <c r="AO947" s="41"/>
      <c r="AP947" s="41"/>
      <c r="AQ947" s="41"/>
      <c r="AR947" s="41"/>
      <c r="AS947" s="41"/>
      <c r="AT947" s="41"/>
      <c r="AU947" s="41"/>
      <c r="AV947" s="41"/>
      <c r="AW947" s="41"/>
      <c r="AX947" s="41"/>
      <c r="AY947" s="41"/>
      <c r="AZ947" s="41"/>
      <c r="BA947" s="41"/>
      <c r="BB947" s="41"/>
      <c r="BC947" s="41"/>
      <c r="BD947" s="41"/>
      <c r="BE947" s="41"/>
    </row>
    <row r="948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  <c r="AH948" s="41"/>
      <c r="AI948" s="41"/>
      <c r="AJ948" s="41"/>
      <c r="AK948" s="41"/>
      <c r="AL948" s="41"/>
      <c r="AM948" s="41"/>
      <c r="AN948" s="41"/>
      <c r="AO948" s="41"/>
      <c r="AP948" s="41"/>
      <c r="AQ948" s="41"/>
      <c r="AR948" s="41"/>
      <c r="AS948" s="41"/>
      <c r="AT948" s="41"/>
      <c r="AU948" s="41"/>
      <c r="AV948" s="41"/>
      <c r="AW948" s="41"/>
      <c r="AX948" s="41"/>
      <c r="AY948" s="41"/>
      <c r="AZ948" s="41"/>
      <c r="BA948" s="41"/>
      <c r="BB948" s="41"/>
      <c r="BC948" s="41"/>
      <c r="BD948" s="41"/>
      <c r="BE948" s="41"/>
    </row>
    <row r="949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  <c r="AH949" s="41"/>
      <c r="AI949" s="41"/>
      <c r="AJ949" s="41"/>
      <c r="AK949" s="41"/>
      <c r="AL949" s="41"/>
      <c r="AM949" s="41"/>
      <c r="AN949" s="41"/>
      <c r="AO949" s="41"/>
      <c r="AP949" s="41"/>
      <c r="AQ949" s="41"/>
      <c r="AR949" s="41"/>
      <c r="AS949" s="41"/>
      <c r="AT949" s="41"/>
      <c r="AU949" s="41"/>
      <c r="AV949" s="41"/>
      <c r="AW949" s="41"/>
      <c r="AX949" s="41"/>
      <c r="AY949" s="41"/>
      <c r="AZ949" s="41"/>
      <c r="BA949" s="41"/>
      <c r="BB949" s="41"/>
      <c r="BC949" s="41"/>
      <c r="BD949" s="41"/>
      <c r="BE949" s="41"/>
    </row>
    <row r="950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  <c r="AH950" s="41"/>
      <c r="AI950" s="41"/>
      <c r="AJ950" s="41"/>
      <c r="AK950" s="41"/>
      <c r="AL950" s="41"/>
      <c r="AM950" s="41"/>
      <c r="AN950" s="41"/>
      <c r="AO950" s="41"/>
      <c r="AP950" s="41"/>
      <c r="AQ950" s="41"/>
      <c r="AR950" s="41"/>
      <c r="AS950" s="41"/>
      <c r="AT950" s="41"/>
      <c r="AU950" s="41"/>
      <c r="AV950" s="41"/>
      <c r="AW950" s="41"/>
      <c r="AX950" s="41"/>
      <c r="AY950" s="41"/>
      <c r="AZ950" s="41"/>
      <c r="BA950" s="41"/>
      <c r="BB950" s="41"/>
      <c r="BC950" s="41"/>
      <c r="BD950" s="41"/>
      <c r="BE950" s="41"/>
    </row>
    <row r="95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  <c r="AH951" s="41"/>
      <c r="AI951" s="41"/>
      <c r="AJ951" s="41"/>
      <c r="AK951" s="41"/>
      <c r="AL951" s="41"/>
      <c r="AM951" s="41"/>
      <c r="AN951" s="41"/>
      <c r="AO951" s="41"/>
      <c r="AP951" s="41"/>
      <c r="AQ951" s="41"/>
      <c r="AR951" s="41"/>
      <c r="AS951" s="41"/>
      <c r="AT951" s="41"/>
      <c r="AU951" s="41"/>
      <c r="AV951" s="41"/>
      <c r="AW951" s="41"/>
      <c r="AX951" s="41"/>
      <c r="AY951" s="41"/>
      <c r="AZ951" s="41"/>
      <c r="BA951" s="41"/>
      <c r="BB951" s="41"/>
      <c r="BC951" s="41"/>
      <c r="BD951" s="41"/>
      <c r="BE951" s="41"/>
    </row>
    <row r="95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  <c r="AH952" s="41"/>
      <c r="AI952" s="41"/>
      <c r="AJ952" s="41"/>
      <c r="AK952" s="41"/>
      <c r="AL952" s="41"/>
      <c r="AM952" s="41"/>
      <c r="AN952" s="41"/>
      <c r="AO952" s="41"/>
      <c r="AP952" s="41"/>
      <c r="AQ952" s="41"/>
      <c r="AR952" s="41"/>
      <c r="AS952" s="41"/>
      <c r="AT952" s="41"/>
      <c r="AU952" s="41"/>
      <c r="AV952" s="41"/>
      <c r="AW952" s="41"/>
      <c r="AX952" s="41"/>
      <c r="AY952" s="41"/>
      <c r="AZ952" s="41"/>
      <c r="BA952" s="41"/>
      <c r="BB952" s="41"/>
      <c r="BC952" s="41"/>
      <c r="BD952" s="41"/>
      <c r="BE952" s="41"/>
    </row>
    <row r="953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  <c r="AH953" s="41"/>
      <c r="AI953" s="41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41"/>
      <c r="AU953" s="41"/>
      <c r="AV953" s="41"/>
      <c r="AW953" s="41"/>
      <c r="AX953" s="41"/>
      <c r="AY953" s="41"/>
      <c r="AZ953" s="41"/>
      <c r="BA953" s="41"/>
      <c r="BB953" s="41"/>
      <c r="BC953" s="41"/>
      <c r="BD953" s="41"/>
      <c r="BE953" s="41"/>
    </row>
    <row r="954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  <c r="AH954" s="41"/>
      <c r="AI954" s="41"/>
      <c r="AJ954" s="41"/>
      <c r="AK954" s="41"/>
      <c r="AL954" s="41"/>
      <c r="AM954" s="41"/>
      <c r="AN954" s="41"/>
      <c r="AO954" s="41"/>
      <c r="AP954" s="41"/>
      <c r="AQ954" s="41"/>
      <c r="AR954" s="41"/>
      <c r="AS954" s="41"/>
      <c r="AT954" s="41"/>
      <c r="AU954" s="41"/>
      <c r="AV954" s="41"/>
      <c r="AW954" s="41"/>
      <c r="AX954" s="41"/>
      <c r="AY954" s="41"/>
      <c r="AZ954" s="41"/>
      <c r="BA954" s="41"/>
      <c r="BB954" s="41"/>
      <c r="BC954" s="41"/>
      <c r="BD954" s="41"/>
      <c r="BE954" s="41"/>
    </row>
    <row r="955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  <c r="AH955" s="41"/>
      <c r="AI955" s="41"/>
      <c r="AJ955" s="41"/>
      <c r="AK955" s="41"/>
      <c r="AL955" s="41"/>
      <c r="AM955" s="41"/>
      <c r="AN955" s="41"/>
      <c r="AO955" s="41"/>
      <c r="AP955" s="41"/>
      <c r="AQ955" s="41"/>
      <c r="AR955" s="41"/>
      <c r="AS955" s="41"/>
      <c r="AT955" s="41"/>
      <c r="AU955" s="41"/>
      <c r="AV955" s="41"/>
      <c r="AW955" s="41"/>
      <c r="AX955" s="41"/>
      <c r="AY955" s="41"/>
      <c r="AZ955" s="41"/>
      <c r="BA955" s="41"/>
      <c r="BB955" s="41"/>
      <c r="BC955" s="41"/>
      <c r="BD955" s="41"/>
      <c r="BE955" s="41"/>
    </row>
    <row r="956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  <c r="AH956" s="41"/>
      <c r="AI956" s="41"/>
      <c r="AJ956" s="41"/>
      <c r="AK956" s="41"/>
      <c r="AL956" s="41"/>
      <c r="AM956" s="41"/>
      <c r="AN956" s="41"/>
      <c r="AO956" s="41"/>
      <c r="AP956" s="41"/>
      <c r="AQ956" s="41"/>
      <c r="AR956" s="41"/>
      <c r="AS956" s="41"/>
      <c r="AT956" s="41"/>
      <c r="AU956" s="41"/>
      <c r="AV956" s="41"/>
      <c r="AW956" s="41"/>
      <c r="AX956" s="41"/>
      <c r="AY956" s="41"/>
      <c r="AZ956" s="41"/>
      <c r="BA956" s="41"/>
      <c r="BB956" s="41"/>
      <c r="BC956" s="41"/>
      <c r="BD956" s="41"/>
      <c r="BE956" s="41"/>
    </row>
    <row r="957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  <c r="AW957" s="41"/>
      <c r="AX957" s="41"/>
      <c r="AY957" s="41"/>
      <c r="AZ957" s="41"/>
      <c r="BA957" s="41"/>
      <c r="BB957" s="41"/>
      <c r="BC957" s="41"/>
      <c r="BD957" s="41"/>
      <c r="BE957" s="41"/>
    </row>
    <row r="958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  <c r="AH958" s="41"/>
      <c r="AI958" s="41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41"/>
      <c r="AU958" s="41"/>
      <c r="AV958" s="41"/>
      <c r="AW958" s="41"/>
      <c r="AX958" s="41"/>
      <c r="AY958" s="41"/>
      <c r="AZ958" s="41"/>
      <c r="BA958" s="41"/>
      <c r="BB958" s="41"/>
      <c r="BC958" s="41"/>
      <c r="BD958" s="41"/>
      <c r="BE958" s="41"/>
    </row>
    <row r="959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  <c r="AH959" s="41"/>
      <c r="AI959" s="41"/>
      <c r="AJ959" s="41"/>
      <c r="AK959" s="41"/>
      <c r="AL959" s="41"/>
      <c r="AM959" s="41"/>
      <c r="AN959" s="41"/>
      <c r="AO959" s="41"/>
      <c r="AP959" s="41"/>
      <c r="AQ959" s="41"/>
      <c r="AR959" s="41"/>
      <c r="AS959" s="41"/>
      <c r="AT959" s="41"/>
      <c r="AU959" s="41"/>
      <c r="AV959" s="41"/>
      <c r="AW959" s="41"/>
      <c r="AX959" s="41"/>
      <c r="AY959" s="41"/>
      <c r="AZ959" s="41"/>
      <c r="BA959" s="41"/>
      <c r="BB959" s="41"/>
      <c r="BC959" s="41"/>
      <c r="BD959" s="41"/>
      <c r="BE959" s="41"/>
    </row>
    <row r="960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  <c r="AH960" s="41"/>
      <c r="AI960" s="41"/>
      <c r="AJ960" s="41"/>
      <c r="AK960" s="41"/>
      <c r="AL960" s="41"/>
      <c r="AM960" s="41"/>
      <c r="AN960" s="41"/>
      <c r="AO960" s="41"/>
      <c r="AP960" s="41"/>
      <c r="AQ960" s="41"/>
      <c r="AR960" s="41"/>
      <c r="AS960" s="41"/>
      <c r="AT960" s="41"/>
      <c r="AU960" s="41"/>
      <c r="AV960" s="41"/>
      <c r="AW960" s="41"/>
      <c r="AX960" s="41"/>
      <c r="AY960" s="41"/>
      <c r="AZ960" s="41"/>
      <c r="BA960" s="41"/>
      <c r="BB960" s="41"/>
      <c r="BC960" s="41"/>
      <c r="BD960" s="41"/>
      <c r="BE960" s="41"/>
    </row>
    <row r="96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  <c r="AH961" s="41"/>
      <c r="AI961" s="41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41"/>
      <c r="AU961" s="41"/>
      <c r="AV961" s="41"/>
      <c r="AW961" s="41"/>
      <c r="AX961" s="41"/>
      <c r="AY961" s="41"/>
      <c r="AZ961" s="41"/>
      <c r="BA961" s="41"/>
      <c r="BB961" s="41"/>
      <c r="BC961" s="41"/>
      <c r="BD961" s="41"/>
      <c r="BE961" s="41"/>
    </row>
    <row r="96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  <c r="AH962" s="41"/>
      <c r="AI962" s="41"/>
      <c r="AJ962" s="41"/>
      <c r="AK962" s="41"/>
      <c r="AL962" s="41"/>
      <c r="AM962" s="41"/>
      <c r="AN962" s="41"/>
      <c r="AO962" s="41"/>
      <c r="AP962" s="41"/>
      <c r="AQ962" s="41"/>
      <c r="AR962" s="41"/>
      <c r="AS962" s="41"/>
      <c r="AT962" s="41"/>
      <c r="AU962" s="41"/>
      <c r="AV962" s="41"/>
      <c r="AW962" s="41"/>
      <c r="AX962" s="41"/>
      <c r="AY962" s="41"/>
      <c r="AZ962" s="41"/>
      <c r="BA962" s="41"/>
      <c r="BB962" s="41"/>
      <c r="BC962" s="41"/>
      <c r="BD962" s="41"/>
      <c r="BE962" s="41"/>
    </row>
    <row r="963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  <c r="AH963" s="41"/>
      <c r="AI963" s="41"/>
      <c r="AJ963" s="41"/>
      <c r="AK963" s="41"/>
      <c r="AL963" s="41"/>
      <c r="AM963" s="41"/>
      <c r="AN963" s="41"/>
      <c r="AO963" s="41"/>
      <c r="AP963" s="41"/>
      <c r="AQ963" s="41"/>
      <c r="AR963" s="41"/>
      <c r="AS963" s="41"/>
      <c r="AT963" s="41"/>
      <c r="AU963" s="41"/>
      <c r="AV963" s="41"/>
      <c r="AW963" s="41"/>
      <c r="AX963" s="41"/>
      <c r="AY963" s="41"/>
      <c r="AZ963" s="41"/>
      <c r="BA963" s="41"/>
      <c r="BB963" s="41"/>
      <c r="BC963" s="41"/>
      <c r="BD963" s="41"/>
      <c r="BE963" s="41"/>
    </row>
    <row r="964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  <c r="AH964" s="41"/>
      <c r="AI964" s="41"/>
      <c r="AJ964" s="41"/>
      <c r="AK964" s="41"/>
      <c r="AL964" s="41"/>
      <c r="AM964" s="41"/>
      <c r="AN964" s="41"/>
      <c r="AO964" s="41"/>
      <c r="AP964" s="41"/>
      <c r="AQ964" s="41"/>
      <c r="AR964" s="41"/>
      <c r="AS964" s="41"/>
      <c r="AT964" s="41"/>
      <c r="AU964" s="41"/>
      <c r="AV964" s="41"/>
      <c r="AW964" s="41"/>
      <c r="AX964" s="41"/>
      <c r="AY964" s="41"/>
      <c r="AZ964" s="41"/>
      <c r="BA964" s="41"/>
      <c r="BB964" s="41"/>
      <c r="BC964" s="41"/>
      <c r="BD964" s="41"/>
      <c r="BE964" s="41"/>
    </row>
    <row r="965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  <c r="AH965" s="41"/>
      <c r="AI965" s="41"/>
      <c r="AJ965" s="41"/>
      <c r="AK965" s="41"/>
      <c r="AL965" s="41"/>
      <c r="AM965" s="41"/>
      <c r="AN965" s="41"/>
      <c r="AO965" s="41"/>
      <c r="AP965" s="41"/>
      <c r="AQ965" s="41"/>
      <c r="AR965" s="41"/>
      <c r="AS965" s="41"/>
      <c r="AT965" s="41"/>
      <c r="AU965" s="41"/>
      <c r="AV965" s="41"/>
      <c r="AW965" s="41"/>
      <c r="AX965" s="41"/>
      <c r="AY965" s="41"/>
      <c r="AZ965" s="41"/>
      <c r="BA965" s="41"/>
      <c r="BB965" s="41"/>
      <c r="BC965" s="41"/>
      <c r="BD965" s="41"/>
      <c r="BE965" s="41"/>
    </row>
    <row r="966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  <c r="AH966" s="41"/>
      <c r="AI966" s="41"/>
      <c r="AJ966" s="41"/>
      <c r="AK966" s="41"/>
      <c r="AL966" s="41"/>
      <c r="AM966" s="41"/>
      <c r="AN966" s="41"/>
      <c r="AO966" s="41"/>
      <c r="AP966" s="41"/>
      <c r="AQ966" s="41"/>
      <c r="AR966" s="41"/>
      <c r="AS966" s="41"/>
      <c r="AT966" s="41"/>
      <c r="AU966" s="41"/>
      <c r="AV966" s="41"/>
      <c r="AW966" s="41"/>
      <c r="AX966" s="41"/>
      <c r="AY966" s="41"/>
      <c r="AZ966" s="41"/>
      <c r="BA966" s="41"/>
      <c r="BB966" s="41"/>
      <c r="BC966" s="41"/>
      <c r="BD966" s="41"/>
      <c r="BE966" s="41"/>
    </row>
    <row r="967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  <c r="AH967" s="41"/>
      <c r="AI967" s="41"/>
      <c r="AJ967" s="41"/>
      <c r="AK967" s="41"/>
      <c r="AL967" s="41"/>
      <c r="AM967" s="41"/>
      <c r="AN967" s="41"/>
      <c r="AO967" s="41"/>
      <c r="AP967" s="41"/>
      <c r="AQ967" s="41"/>
      <c r="AR967" s="41"/>
      <c r="AS967" s="41"/>
      <c r="AT967" s="41"/>
      <c r="AU967" s="41"/>
      <c r="AV967" s="41"/>
      <c r="AW967" s="41"/>
      <c r="AX967" s="41"/>
      <c r="AY967" s="41"/>
      <c r="AZ967" s="41"/>
      <c r="BA967" s="41"/>
      <c r="BB967" s="41"/>
      <c r="BC967" s="41"/>
      <c r="BD967" s="41"/>
      <c r="BE967" s="41"/>
    </row>
    <row r="968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  <c r="AH968" s="41"/>
      <c r="AI968" s="41"/>
      <c r="AJ968" s="41"/>
      <c r="AK968" s="41"/>
      <c r="AL968" s="41"/>
      <c r="AM968" s="41"/>
      <c r="AN968" s="41"/>
      <c r="AO968" s="41"/>
      <c r="AP968" s="41"/>
      <c r="AQ968" s="41"/>
      <c r="AR968" s="41"/>
      <c r="AS968" s="41"/>
      <c r="AT968" s="41"/>
      <c r="AU968" s="41"/>
      <c r="AV968" s="41"/>
      <c r="AW968" s="41"/>
      <c r="AX968" s="41"/>
      <c r="AY968" s="41"/>
      <c r="AZ968" s="41"/>
      <c r="BA968" s="41"/>
      <c r="BB968" s="41"/>
      <c r="BC968" s="41"/>
      <c r="BD968" s="41"/>
      <c r="BE968" s="41"/>
    </row>
    <row r="969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  <c r="AH969" s="41"/>
      <c r="AI969" s="41"/>
      <c r="AJ969" s="41"/>
      <c r="AK969" s="41"/>
      <c r="AL969" s="41"/>
      <c r="AM969" s="41"/>
      <c r="AN969" s="41"/>
      <c r="AO969" s="41"/>
      <c r="AP969" s="41"/>
      <c r="AQ969" s="41"/>
      <c r="AR969" s="41"/>
      <c r="AS969" s="41"/>
      <c r="AT969" s="41"/>
      <c r="AU969" s="41"/>
      <c r="AV969" s="41"/>
      <c r="AW969" s="41"/>
      <c r="AX969" s="41"/>
      <c r="AY969" s="41"/>
      <c r="AZ969" s="41"/>
      <c r="BA969" s="41"/>
      <c r="BB969" s="41"/>
      <c r="BC969" s="41"/>
      <c r="BD969" s="41"/>
      <c r="BE969" s="41"/>
    </row>
    <row r="970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  <c r="AH970" s="41"/>
      <c r="AI970" s="41"/>
      <c r="AJ970" s="41"/>
      <c r="AK970" s="41"/>
      <c r="AL970" s="41"/>
      <c r="AM970" s="41"/>
      <c r="AN970" s="41"/>
      <c r="AO970" s="41"/>
      <c r="AP970" s="41"/>
      <c r="AQ970" s="41"/>
      <c r="AR970" s="41"/>
      <c r="AS970" s="41"/>
      <c r="AT970" s="41"/>
      <c r="AU970" s="41"/>
      <c r="AV970" s="41"/>
      <c r="AW970" s="41"/>
      <c r="AX970" s="41"/>
      <c r="AY970" s="41"/>
      <c r="AZ970" s="41"/>
      <c r="BA970" s="41"/>
      <c r="BB970" s="41"/>
      <c r="BC970" s="41"/>
      <c r="BD970" s="41"/>
      <c r="BE970" s="41"/>
    </row>
    <row r="97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  <c r="AH971" s="41"/>
      <c r="AI971" s="41"/>
      <c r="AJ971" s="41"/>
      <c r="AK971" s="41"/>
      <c r="AL971" s="41"/>
      <c r="AM971" s="41"/>
      <c r="AN971" s="41"/>
      <c r="AO971" s="41"/>
      <c r="AP971" s="41"/>
      <c r="AQ971" s="41"/>
      <c r="AR971" s="41"/>
      <c r="AS971" s="41"/>
      <c r="AT971" s="41"/>
      <c r="AU971" s="41"/>
      <c r="AV971" s="41"/>
      <c r="AW971" s="41"/>
      <c r="AX971" s="41"/>
      <c r="AY971" s="41"/>
      <c r="AZ971" s="41"/>
      <c r="BA971" s="41"/>
      <c r="BB971" s="41"/>
      <c r="BC971" s="41"/>
      <c r="BD971" s="41"/>
      <c r="BE971" s="41"/>
    </row>
    <row r="97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  <c r="AH972" s="41"/>
      <c r="AI972" s="41"/>
      <c r="AJ972" s="41"/>
      <c r="AK972" s="41"/>
      <c r="AL972" s="41"/>
      <c r="AM972" s="41"/>
      <c r="AN972" s="41"/>
      <c r="AO972" s="41"/>
      <c r="AP972" s="41"/>
      <c r="AQ972" s="41"/>
      <c r="AR972" s="41"/>
      <c r="AS972" s="41"/>
      <c r="AT972" s="41"/>
      <c r="AU972" s="41"/>
      <c r="AV972" s="41"/>
      <c r="AW972" s="41"/>
      <c r="AX972" s="41"/>
      <c r="AY972" s="41"/>
      <c r="AZ972" s="41"/>
      <c r="BA972" s="41"/>
      <c r="BB972" s="41"/>
      <c r="BC972" s="41"/>
      <c r="BD972" s="41"/>
      <c r="BE972" s="41"/>
    </row>
    <row r="973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  <c r="AH973" s="41"/>
      <c r="AI973" s="41"/>
      <c r="AJ973" s="41"/>
      <c r="AK973" s="41"/>
      <c r="AL973" s="41"/>
      <c r="AM973" s="41"/>
      <c r="AN973" s="41"/>
      <c r="AO973" s="41"/>
      <c r="AP973" s="41"/>
      <c r="AQ973" s="41"/>
      <c r="AR973" s="41"/>
      <c r="AS973" s="41"/>
      <c r="AT973" s="41"/>
      <c r="AU973" s="41"/>
      <c r="AV973" s="41"/>
      <c r="AW973" s="41"/>
      <c r="AX973" s="41"/>
      <c r="AY973" s="41"/>
      <c r="AZ973" s="41"/>
      <c r="BA973" s="41"/>
      <c r="BB973" s="41"/>
      <c r="BC973" s="41"/>
      <c r="BD973" s="41"/>
      <c r="BE973" s="41"/>
    </row>
    <row r="974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  <c r="AH974" s="41"/>
      <c r="AI974" s="41"/>
      <c r="AJ974" s="41"/>
      <c r="AK974" s="41"/>
      <c r="AL974" s="41"/>
      <c r="AM974" s="41"/>
      <c r="AN974" s="41"/>
      <c r="AO974" s="41"/>
      <c r="AP974" s="41"/>
      <c r="AQ974" s="41"/>
      <c r="AR974" s="41"/>
      <c r="AS974" s="41"/>
      <c r="AT974" s="41"/>
      <c r="AU974" s="41"/>
      <c r="AV974" s="41"/>
      <c r="AW974" s="41"/>
      <c r="AX974" s="41"/>
      <c r="AY974" s="41"/>
      <c r="AZ974" s="41"/>
      <c r="BA974" s="41"/>
      <c r="BB974" s="41"/>
      <c r="BC974" s="41"/>
      <c r="BD974" s="41"/>
      <c r="BE974" s="41"/>
    </row>
    <row r="975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  <c r="AH975" s="41"/>
      <c r="AI975" s="41"/>
      <c r="AJ975" s="41"/>
      <c r="AK975" s="41"/>
      <c r="AL975" s="41"/>
      <c r="AM975" s="41"/>
      <c r="AN975" s="41"/>
      <c r="AO975" s="41"/>
      <c r="AP975" s="41"/>
      <c r="AQ975" s="41"/>
      <c r="AR975" s="41"/>
      <c r="AS975" s="41"/>
      <c r="AT975" s="41"/>
      <c r="AU975" s="41"/>
      <c r="AV975" s="41"/>
      <c r="AW975" s="41"/>
      <c r="AX975" s="41"/>
      <c r="AY975" s="41"/>
      <c r="AZ975" s="41"/>
      <c r="BA975" s="41"/>
      <c r="BB975" s="41"/>
      <c r="BC975" s="41"/>
      <c r="BD975" s="41"/>
      <c r="BE975" s="41"/>
    </row>
    <row r="976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  <c r="AH976" s="41"/>
      <c r="AI976" s="41"/>
      <c r="AJ976" s="41"/>
      <c r="AK976" s="41"/>
      <c r="AL976" s="41"/>
      <c r="AM976" s="41"/>
      <c r="AN976" s="41"/>
      <c r="AO976" s="41"/>
      <c r="AP976" s="41"/>
      <c r="AQ976" s="41"/>
      <c r="AR976" s="41"/>
      <c r="AS976" s="41"/>
      <c r="AT976" s="41"/>
      <c r="AU976" s="41"/>
      <c r="AV976" s="41"/>
      <c r="AW976" s="41"/>
      <c r="AX976" s="41"/>
      <c r="AY976" s="41"/>
      <c r="AZ976" s="41"/>
      <c r="BA976" s="41"/>
      <c r="BB976" s="41"/>
      <c r="BC976" s="41"/>
      <c r="BD976" s="41"/>
      <c r="BE976" s="41"/>
    </row>
    <row r="977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  <c r="AH977" s="41"/>
      <c r="AI977" s="41"/>
      <c r="AJ977" s="41"/>
      <c r="AK977" s="41"/>
      <c r="AL977" s="41"/>
      <c r="AM977" s="41"/>
      <c r="AN977" s="41"/>
      <c r="AO977" s="41"/>
      <c r="AP977" s="41"/>
      <c r="AQ977" s="41"/>
      <c r="AR977" s="41"/>
      <c r="AS977" s="41"/>
      <c r="AT977" s="41"/>
      <c r="AU977" s="41"/>
      <c r="AV977" s="41"/>
      <c r="AW977" s="41"/>
      <c r="AX977" s="41"/>
      <c r="AY977" s="41"/>
      <c r="AZ977" s="41"/>
      <c r="BA977" s="41"/>
      <c r="BB977" s="41"/>
      <c r="BC977" s="41"/>
      <c r="BD977" s="41"/>
      <c r="BE977" s="41"/>
    </row>
    <row r="978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  <c r="AH978" s="41"/>
      <c r="AI978" s="41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  <c r="AW978" s="41"/>
      <c r="AX978" s="41"/>
      <c r="AY978" s="41"/>
      <c r="AZ978" s="41"/>
      <c r="BA978" s="41"/>
      <c r="BB978" s="41"/>
      <c r="BC978" s="41"/>
      <c r="BD978" s="41"/>
      <c r="BE978" s="41"/>
    </row>
    <row r="979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  <c r="AH979" s="41"/>
      <c r="AI979" s="41"/>
      <c r="AJ979" s="41"/>
      <c r="AK979" s="41"/>
      <c r="AL979" s="41"/>
      <c r="AM979" s="41"/>
      <c r="AN979" s="41"/>
      <c r="AO979" s="41"/>
      <c r="AP979" s="41"/>
      <c r="AQ979" s="41"/>
      <c r="AR979" s="41"/>
      <c r="AS979" s="41"/>
      <c r="AT979" s="41"/>
      <c r="AU979" s="41"/>
      <c r="AV979" s="41"/>
      <c r="AW979" s="41"/>
      <c r="AX979" s="41"/>
      <c r="AY979" s="41"/>
      <c r="AZ979" s="41"/>
      <c r="BA979" s="41"/>
      <c r="BB979" s="41"/>
      <c r="BC979" s="41"/>
      <c r="BD979" s="41"/>
      <c r="BE979" s="41"/>
    </row>
    <row r="980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  <c r="AW980" s="41"/>
      <c r="AX980" s="41"/>
      <c r="AY980" s="41"/>
      <c r="AZ980" s="41"/>
      <c r="BA980" s="41"/>
      <c r="BB980" s="41"/>
      <c r="BC980" s="41"/>
      <c r="BD980" s="41"/>
      <c r="BE980" s="41"/>
    </row>
    <row r="98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  <c r="BA981" s="41"/>
      <c r="BB981" s="41"/>
      <c r="BC981" s="41"/>
      <c r="BD981" s="41"/>
      <c r="BE981" s="41"/>
    </row>
    <row r="98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41"/>
      <c r="AU982" s="41"/>
      <c r="AV982" s="41"/>
      <c r="AW982" s="41"/>
      <c r="AX982" s="41"/>
      <c r="AY982" s="41"/>
      <c r="AZ982" s="41"/>
      <c r="BA982" s="41"/>
      <c r="BB982" s="41"/>
      <c r="BC982" s="41"/>
      <c r="BD982" s="41"/>
      <c r="BE982" s="41"/>
    </row>
    <row r="983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  <c r="BA983" s="41"/>
      <c r="BB983" s="41"/>
      <c r="BC983" s="41"/>
      <c r="BD983" s="41"/>
      <c r="BE983" s="41"/>
    </row>
    <row r="984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  <c r="AW984" s="41"/>
      <c r="AX984" s="41"/>
      <c r="AY984" s="41"/>
      <c r="AZ984" s="41"/>
      <c r="BA984" s="41"/>
      <c r="BB984" s="41"/>
      <c r="BC984" s="41"/>
      <c r="BD984" s="41"/>
      <c r="BE984" s="41"/>
    </row>
    <row r="985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41"/>
      <c r="AU985" s="41"/>
      <c r="AV985" s="41"/>
      <c r="AW985" s="41"/>
      <c r="AX985" s="41"/>
      <c r="AY985" s="41"/>
      <c r="AZ985" s="41"/>
      <c r="BA985" s="41"/>
      <c r="BB985" s="41"/>
      <c r="BC985" s="41"/>
      <c r="BD985" s="41"/>
      <c r="BE985" s="41"/>
    </row>
    <row r="986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  <c r="AW986" s="41"/>
      <c r="AX986" s="41"/>
      <c r="AY986" s="41"/>
      <c r="AZ986" s="41"/>
      <c r="BA986" s="41"/>
      <c r="BB986" s="41"/>
      <c r="BC986" s="41"/>
      <c r="BD986" s="41"/>
      <c r="BE986" s="41"/>
    </row>
    <row r="987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41"/>
      <c r="AU987" s="41"/>
      <c r="AV987" s="41"/>
      <c r="AW987" s="41"/>
      <c r="AX987" s="41"/>
      <c r="AY987" s="41"/>
      <c r="AZ987" s="41"/>
      <c r="BA987" s="41"/>
      <c r="BB987" s="41"/>
      <c r="BC987" s="41"/>
      <c r="BD987" s="41"/>
      <c r="BE987" s="41"/>
    </row>
    <row r="988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  <c r="AW988" s="41"/>
      <c r="AX988" s="41"/>
      <c r="AY988" s="41"/>
      <c r="AZ988" s="41"/>
      <c r="BA988" s="41"/>
      <c r="BB988" s="41"/>
      <c r="BC988" s="41"/>
      <c r="BD988" s="41"/>
      <c r="BE988" s="41"/>
    </row>
    <row r="989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41"/>
      <c r="AU989" s="41"/>
      <c r="AV989" s="41"/>
      <c r="AW989" s="41"/>
      <c r="AX989" s="41"/>
      <c r="AY989" s="41"/>
      <c r="AZ989" s="41"/>
      <c r="BA989" s="41"/>
      <c r="BB989" s="41"/>
      <c r="BC989" s="41"/>
      <c r="BD989" s="41"/>
      <c r="BE989" s="41"/>
    </row>
    <row r="990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  <c r="AW990" s="41"/>
      <c r="AX990" s="41"/>
      <c r="AY990" s="41"/>
      <c r="AZ990" s="41"/>
      <c r="BA990" s="41"/>
      <c r="BB990" s="41"/>
      <c r="BC990" s="41"/>
      <c r="BD990" s="41"/>
      <c r="BE990" s="41"/>
    </row>
    <row r="99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  <c r="AW991" s="41"/>
      <c r="AX991" s="41"/>
      <c r="AY991" s="41"/>
      <c r="AZ991" s="41"/>
      <c r="BA991" s="41"/>
      <c r="BB991" s="41"/>
      <c r="BC991" s="41"/>
      <c r="BD991" s="41"/>
      <c r="BE991" s="41"/>
    </row>
    <row r="99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  <c r="AW992" s="41"/>
      <c r="AX992" s="41"/>
      <c r="AY992" s="41"/>
      <c r="AZ992" s="41"/>
      <c r="BA992" s="41"/>
      <c r="BB992" s="41"/>
      <c r="BC992" s="41"/>
      <c r="BD992" s="41"/>
      <c r="BE992" s="41"/>
    </row>
    <row r="993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  <c r="AW993" s="41"/>
      <c r="AX993" s="41"/>
      <c r="AY993" s="41"/>
      <c r="AZ993" s="41"/>
      <c r="BA993" s="41"/>
      <c r="BB993" s="41"/>
      <c r="BC993" s="41"/>
      <c r="BD993" s="41"/>
      <c r="BE993" s="41"/>
    </row>
    <row r="994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41"/>
      <c r="AU994" s="41"/>
      <c r="AV994" s="41"/>
      <c r="AW994" s="41"/>
      <c r="AX994" s="41"/>
      <c r="AY994" s="41"/>
      <c r="AZ994" s="41"/>
      <c r="BA994" s="41"/>
      <c r="BB994" s="41"/>
      <c r="BC994" s="41"/>
      <c r="BD994" s="41"/>
      <c r="BE994" s="41"/>
    </row>
    <row r="995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  <c r="AW995" s="41"/>
      <c r="AX995" s="41"/>
      <c r="AY995" s="41"/>
      <c r="AZ995" s="41"/>
      <c r="BA995" s="41"/>
      <c r="BB995" s="41"/>
      <c r="BC995" s="41"/>
      <c r="BD995" s="41"/>
      <c r="BE995" s="41"/>
    </row>
    <row r="996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41"/>
      <c r="AU996" s="41"/>
      <c r="AV996" s="41"/>
      <c r="AW996" s="41"/>
      <c r="AX996" s="41"/>
      <c r="AY996" s="41"/>
      <c r="AZ996" s="41"/>
      <c r="BA996" s="41"/>
      <c r="BB996" s="41"/>
      <c r="BC996" s="41"/>
      <c r="BD996" s="41"/>
      <c r="BE996" s="41"/>
    </row>
    <row r="997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41"/>
      <c r="AU997" s="41"/>
      <c r="AV997" s="41"/>
      <c r="AW997" s="41"/>
      <c r="AX997" s="41"/>
      <c r="AY997" s="41"/>
      <c r="AZ997" s="41"/>
      <c r="BA997" s="41"/>
      <c r="BB997" s="41"/>
      <c r="BC997" s="41"/>
      <c r="BD997" s="41"/>
      <c r="BE997" s="41"/>
    </row>
    <row r="998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  <c r="AG998" s="41"/>
      <c r="AH998" s="41"/>
      <c r="AI998" s="41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41"/>
      <c r="AU998" s="41"/>
      <c r="AV998" s="41"/>
      <c r="AW998" s="41"/>
      <c r="AX998" s="41"/>
      <c r="AY998" s="41"/>
      <c r="AZ998" s="41"/>
      <c r="BA998" s="41"/>
      <c r="BB998" s="41"/>
      <c r="BC998" s="41"/>
      <c r="BD998" s="41"/>
      <c r="BE998" s="41"/>
    </row>
    <row r="999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41"/>
      <c r="AU999" s="41"/>
      <c r="AV999" s="41"/>
      <c r="AW999" s="41"/>
      <c r="AX999" s="41"/>
      <c r="AY999" s="41"/>
      <c r="AZ999" s="41"/>
      <c r="BA999" s="41"/>
      <c r="BB999" s="41"/>
      <c r="BC999" s="41"/>
      <c r="BD999" s="41"/>
      <c r="BE999" s="41"/>
    </row>
    <row r="1000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  <c r="AG1000" s="41"/>
      <c r="AH1000" s="41"/>
      <c r="AI1000" s="41"/>
      <c r="AJ1000" s="41"/>
      <c r="AK1000" s="41"/>
      <c r="AL1000" s="41"/>
      <c r="AM1000" s="41"/>
      <c r="AN1000" s="41"/>
      <c r="AO1000" s="41"/>
      <c r="AP1000" s="41"/>
      <c r="AQ1000" s="41"/>
      <c r="AR1000" s="41"/>
      <c r="AS1000" s="41"/>
      <c r="AT1000" s="41"/>
      <c r="AU1000" s="41"/>
      <c r="AV1000" s="41"/>
      <c r="AW1000" s="41"/>
      <c r="AX1000" s="41"/>
      <c r="AY1000" s="41"/>
      <c r="AZ1000" s="41"/>
      <c r="BA1000" s="41"/>
      <c r="BB1000" s="41"/>
      <c r="BC1000" s="41"/>
      <c r="BD1000" s="41"/>
      <c r="BE1000" s="41"/>
    </row>
  </sheetData>
  <mergeCells count="1">
    <mergeCell ref="C1:W1"/>
  </mergeCells>
  <drawing r:id="rId1"/>
</worksheet>
</file>